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15480" windowHeight="5760" activeTab="4"/>
  </bookViews>
  <sheets>
    <sheet name="Handleiding" sheetId="1" r:id="rId1"/>
    <sheet name="Luik 1" sheetId="2" r:id="rId2"/>
    <sheet name="Luik 2 " sheetId="3" r:id="rId3"/>
    <sheet name="Luik 3" sheetId="4" r:id="rId4"/>
    <sheet name="luik 4" sheetId="5" r:id="rId5"/>
    <sheet name="Bijlagen" sheetId="6" r:id="rId6"/>
    <sheet name="lijsten" sheetId="7" state="hidden" r:id="rId7"/>
  </sheets>
  <externalReferences>
    <externalReference r:id="rId10"/>
    <externalReference r:id="rId11"/>
  </externalReferences>
  <definedNames>
    <definedName name="aantalspelers">'lijsten'!$A$11:$A$12</definedName>
    <definedName name="_xlnm.Print_Area" localSheetId="5">'Bijlagen'!$A$1:$G$40</definedName>
    <definedName name="_xlnm.Print_Area" localSheetId="0">'Handleiding'!$A$1:$E$22</definedName>
    <definedName name="_xlnm.Print_Area" localSheetId="1">'Luik 1'!$A$1:$E$53</definedName>
    <definedName name="_xlnm.Print_Area" localSheetId="2">'Luik 2 '!$A$1:$E$70</definedName>
    <definedName name="_xlnm.Print_Area" localSheetId="3">'Luik 3'!$A$1:$H$149</definedName>
    <definedName name="_xlnm.Print_Area" localSheetId="4">'luik 4'!$A$1:$E$45</definedName>
    <definedName name="Begeleiding">'[1]lijsten'!$A$10:$A$25</definedName>
    <definedName name="doelgroep">'[1]lijsten'!$A$13:$A$14</definedName>
    <definedName name="Ja_nee">'[1]lijsten'!$A$7:$A$8</definedName>
    <definedName name="janee">'lijsten'!$A$2:$A$3</definedName>
    <definedName name="niveautrainer">'lijsten'!$A$24:$A$30</definedName>
    <definedName name="opsomming0tot1">'lijsten'!$A$6:$A$7</definedName>
    <definedName name="opsomming0tot2">'lijsten'!$A$6:$A$8</definedName>
    <definedName name="persoon">'[2]lijsten'!$A$27:$A$28</definedName>
    <definedName name="soortbijscholing">'lijsten'!$A$33:$A$34</definedName>
    <definedName name="soortdoelgroepwerking">'lijsten'!$A$15:$A$16</definedName>
    <definedName name="soortevenement">'lijsten'!$A$19:$A$21</definedName>
    <definedName name="Trainersniveau">#REF!</definedName>
  </definedNames>
  <calcPr fullCalcOnLoad="1"/>
</workbook>
</file>

<file path=xl/comments2.xml><?xml version="1.0" encoding="utf-8"?>
<comments xmlns="http://schemas.openxmlformats.org/spreadsheetml/2006/main">
  <authors>
    <author>bila06</author>
    <author>jurgen.baeke</author>
    <author>bila07</author>
  </authors>
  <commentList>
    <comment ref="C10" authorId="0">
      <text>
        <r>
          <rPr>
            <b/>
            <sz val="8"/>
            <rFont val="Tahoma"/>
            <family val="2"/>
          </rPr>
          <t>straat &amp; nummer invullen</t>
        </r>
      </text>
    </comment>
    <comment ref="C11" authorId="0">
      <text>
        <r>
          <rPr>
            <b/>
            <sz val="8"/>
            <rFont val="Tahoma"/>
            <family val="2"/>
          </rPr>
          <t>Gemeente invullen</t>
        </r>
      </text>
    </comment>
    <comment ref="E11" authorId="0">
      <text>
        <r>
          <rPr>
            <b/>
            <sz val="8"/>
            <rFont val="Tahoma"/>
            <family val="2"/>
          </rPr>
          <t>Postcode invullen</t>
        </r>
      </text>
    </comment>
    <comment ref="A47" authorId="1">
      <text>
        <r>
          <rPr>
            <sz val="9"/>
            <rFont val="Tahoma"/>
            <family val="2"/>
          </rPr>
          <t xml:space="preserve">indien er nog andere maatregelen zijn op het gebied van het lidgeld, kunnen deze hieronder ingevuld worden), maximum 3 worden meegerekend.
</t>
        </r>
      </text>
    </comment>
    <comment ref="C21" authorId="2">
      <text>
        <r>
          <rPr>
            <b/>
            <sz val="8"/>
            <rFont val="Tahoma"/>
            <family val="2"/>
          </rPr>
          <t>geef aantal jeugdleden op wonende in Hechtel-Eksel</t>
        </r>
        <r>
          <rPr>
            <sz val="8"/>
            <rFont val="Tahoma"/>
            <family val="2"/>
          </rPr>
          <t xml:space="preserve">
</t>
        </r>
      </text>
    </comment>
    <comment ref="C22" authorId="2">
      <text>
        <r>
          <rPr>
            <b/>
            <sz val="8"/>
            <rFont val="Tahoma"/>
            <family val="2"/>
          </rPr>
          <t>geef aantal volwassen leden op wonende in Hechtel-Eksel</t>
        </r>
        <r>
          <rPr>
            <sz val="8"/>
            <rFont val="Tahoma"/>
            <family val="2"/>
          </rPr>
          <t xml:space="preserve">
</t>
        </r>
      </text>
    </comment>
    <comment ref="D34" authorId="2">
      <text>
        <r>
          <rPr>
            <b/>
            <sz val="8"/>
            <rFont val="Tahoma"/>
            <family val="2"/>
          </rPr>
          <t>voeg in bijlage een kopie van de attesten van de voltooide opleidingen toe</t>
        </r>
      </text>
    </comment>
    <comment ref="A48" authorId="2">
      <text>
        <r>
          <rPr>
            <b/>
            <sz val="8"/>
            <rFont val="Tahoma"/>
            <family val="2"/>
          </rPr>
          <t>omschrijf kort de maatregel</t>
        </r>
        <r>
          <rPr>
            <sz val="8"/>
            <rFont val="Tahoma"/>
            <family val="2"/>
          </rPr>
          <t xml:space="preserve">
</t>
        </r>
      </text>
    </comment>
    <comment ref="D43" authorId="2">
      <text>
        <r>
          <rPr>
            <b/>
            <sz val="8"/>
            <rFont val="Tahoma"/>
            <family val="2"/>
          </rPr>
          <t xml:space="preserve">vul hier het tarief in </t>
        </r>
      </text>
    </comment>
    <comment ref="D45" authorId="2">
      <text>
        <r>
          <rPr>
            <b/>
            <sz val="8"/>
            <rFont val="Tahoma"/>
            <family val="2"/>
          </rPr>
          <t xml:space="preserve">vul hier het tarief in </t>
        </r>
      </text>
    </comment>
    <comment ref="D46" authorId="2">
      <text>
        <r>
          <rPr>
            <b/>
            <sz val="8"/>
            <rFont val="Tahoma"/>
            <family val="2"/>
          </rPr>
          <t xml:space="preserve">vul hier het tarief in </t>
        </r>
      </text>
    </comment>
    <comment ref="D31" authorId="1">
      <text>
        <r>
          <rPr>
            <b/>
            <sz val="9"/>
            <rFont val="Tahoma"/>
            <family val="2"/>
          </rPr>
          <t>heeft uw vereniging een organigram? Indien ja, bezorg kopie in bijlage</t>
        </r>
      </text>
    </comment>
    <comment ref="D32" authorId="1">
      <text>
        <r>
          <rPr>
            <b/>
            <sz val="9"/>
            <rFont val="Tahoma"/>
            <family val="2"/>
          </rPr>
          <t xml:space="preserve">heeft uw vereniging een jaarplanning? Indien ja, bezorg kopie in bijlage
</t>
        </r>
        <r>
          <rPr>
            <sz val="9"/>
            <rFont val="Tahoma"/>
            <family val="2"/>
          </rPr>
          <t xml:space="preserve">
</t>
        </r>
      </text>
    </comment>
    <comment ref="A49" authorId="2">
      <text>
        <r>
          <rPr>
            <b/>
            <sz val="8"/>
            <rFont val="Tahoma"/>
            <family val="2"/>
          </rPr>
          <t>omschrijf kort de maatregel</t>
        </r>
        <r>
          <rPr>
            <sz val="8"/>
            <rFont val="Tahoma"/>
            <family val="2"/>
          </rPr>
          <t xml:space="preserve">
</t>
        </r>
      </text>
    </comment>
    <comment ref="A50" authorId="2">
      <text>
        <r>
          <rPr>
            <b/>
            <sz val="8"/>
            <rFont val="Tahoma"/>
            <family val="2"/>
          </rPr>
          <t>omschrijf kort de maatregel</t>
        </r>
        <r>
          <rPr>
            <sz val="8"/>
            <rFont val="Tahoma"/>
            <family val="2"/>
          </rPr>
          <t xml:space="preserve">
</t>
        </r>
      </text>
    </comment>
    <comment ref="A51" authorId="2">
      <text>
        <r>
          <rPr>
            <b/>
            <sz val="8"/>
            <rFont val="Tahoma"/>
            <family val="2"/>
          </rPr>
          <t>omschrijf kort de maatregel</t>
        </r>
        <r>
          <rPr>
            <sz val="8"/>
            <rFont val="Tahoma"/>
            <family val="2"/>
          </rPr>
          <t xml:space="preserve">
</t>
        </r>
      </text>
    </comment>
    <comment ref="A52" authorId="2">
      <text>
        <r>
          <rPr>
            <b/>
            <sz val="8"/>
            <rFont val="Tahoma"/>
            <family val="2"/>
          </rPr>
          <t>omschrijf kort de maatregel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bila07</author>
    <author>jurgen.baeke</author>
  </authors>
  <commentList>
    <comment ref="A40" authorId="0">
      <text>
        <r>
          <rPr>
            <b/>
            <sz val="8"/>
            <rFont val="Tahoma"/>
            <family val="2"/>
          </rPr>
          <t>geef hier een korte omschrijving van activiteiten of initiatieven die uw verenigingen heeft gehouden voor doelgroepen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geef hier een korte omschrijving van activiteiten of initiatieven die uw verenigingen heeft gehouden voor doelgroepen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geef hier een korte omschrijving van activiteiten of initiatieven die uw verenigingen heeft gehouden voor doelgroepen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geef hier een korte omschrijving van activiteiten of initiatieven die uw verenigingen heeft gehouden voor doelgroepen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2"/>
          </rPr>
          <t>geef hier een korte omschrijving van activiteiten of initiatieven die uw verenigingen heeft gehouden voor doelgroepen</t>
        </r>
        <r>
          <rPr>
            <sz val="8"/>
            <rFont val="Tahoma"/>
            <family val="2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2"/>
          </rPr>
          <t>geef hier een korte omschrijving van de sportieve evementen</t>
        </r>
        <r>
          <rPr>
            <sz val="8"/>
            <rFont val="Tahoma"/>
            <family val="2"/>
          </rPr>
          <t xml:space="preserve">
</t>
        </r>
      </text>
    </comment>
    <comment ref="A56" authorId="1">
      <text>
        <r>
          <rPr>
            <b/>
            <sz val="9"/>
            <rFont val="Tahoma"/>
            <family val="2"/>
          </rPr>
          <t>geef hier een korte omschrijving van de sportieve evementen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jurgen.baeke</author>
  </authors>
  <commentList>
    <comment ref="C22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24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25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27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28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29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30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32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33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34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35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36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F22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9"/>
            <rFont val="Tahoma"/>
            <family val="2"/>
          </rPr>
          <t>Vermeld hier het aantal uren dat de betrokken trainer op weekbasis jongeren begeleidt.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31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48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50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55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A60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C95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96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97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98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99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100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101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102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103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104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105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108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109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110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C111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D95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96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97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98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99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100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101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102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103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104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105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108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109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110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D111" authorId="0">
      <text>
        <r>
          <rPr>
            <b/>
            <sz val="9"/>
            <rFont val="Tahoma"/>
            <family val="2"/>
          </rPr>
          <t>vermeld het team waaraan training wordt gegeven</t>
        </r>
        <r>
          <rPr>
            <sz val="9"/>
            <rFont val="Tahoma"/>
            <family val="2"/>
          </rPr>
          <t xml:space="preserve">
</t>
        </r>
      </text>
    </comment>
    <comment ref="F95" authorId="0">
      <text>
        <r>
          <rPr>
            <b/>
            <sz val="9"/>
            <rFont val="Tahoma"/>
            <family val="2"/>
          </rPr>
          <t>Vermeld hier het aantal uren dat de betrokken trainer op weekbasis volwassenen begeleidt.</t>
        </r>
        <r>
          <rPr>
            <sz val="9"/>
            <rFont val="Tahoma"/>
            <family val="2"/>
          </rPr>
          <t xml:space="preserve">
</t>
        </r>
      </text>
    </comment>
    <comment ref="F108" authorId="0">
      <text>
        <r>
          <rPr>
            <b/>
            <sz val="9"/>
            <rFont val="Tahoma"/>
            <family val="2"/>
          </rPr>
          <t>Vermeld hier het aantal uren dat de betrokken trainer op weekbasis doelgroepen begeleidt.</t>
        </r>
        <r>
          <rPr>
            <sz val="9"/>
            <rFont val="Tahoma"/>
            <family val="2"/>
          </rPr>
          <t xml:space="preserve">
</t>
        </r>
      </text>
    </comment>
    <comment ref="F109" authorId="0">
      <text>
        <r>
          <rPr>
            <b/>
            <sz val="9"/>
            <rFont val="Tahoma"/>
            <family val="2"/>
          </rPr>
          <t>Vermeld hier het aantal uren dat de betrokken trainer op weekbasis doelgroepen begeleidt.</t>
        </r>
        <r>
          <rPr>
            <sz val="9"/>
            <rFont val="Tahoma"/>
            <family val="2"/>
          </rPr>
          <t xml:space="preserve">
</t>
        </r>
      </text>
    </comment>
    <comment ref="F110" authorId="0">
      <text>
        <r>
          <rPr>
            <b/>
            <sz val="9"/>
            <rFont val="Tahoma"/>
            <family val="2"/>
          </rPr>
          <t>Vermeld hier het aantal uren dat de betrokken trainer op weekbasis doelgroepen begeleidt.</t>
        </r>
        <r>
          <rPr>
            <sz val="9"/>
            <rFont val="Tahoma"/>
            <family val="2"/>
          </rPr>
          <t xml:space="preserve">
</t>
        </r>
      </text>
    </comment>
    <comment ref="F111" authorId="0">
      <text>
        <r>
          <rPr>
            <b/>
            <sz val="9"/>
            <rFont val="Tahoma"/>
            <family val="2"/>
          </rPr>
          <t>Vermeld hier het aantal uren dat de betrokken trainer op weekbasis doelgroepen begeleidt.</t>
        </r>
        <r>
          <rPr>
            <sz val="9"/>
            <rFont val="Tahoma"/>
            <family val="2"/>
          </rPr>
          <t xml:space="preserve">
</t>
        </r>
      </text>
    </comment>
    <comment ref="C116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117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118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119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120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121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122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123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124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125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126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C127" authorId="0">
      <text>
        <r>
          <rPr>
            <b/>
            <sz val="9"/>
            <rFont val="Tahoma"/>
            <family val="2"/>
          </rPr>
          <t>Geef een korte omschrijving van de opleiding. Attest in bijlage toe te voegen</t>
        </r>
        <r>
          <rPr>
            <sz val="9"/>
            <rFont val="Tahoma"/>
            <family val="2"/>
          </rPr>
          <t xml:space="preserve">
</t>
        </r>
      </text>
    </comment>
    <comment ref="E132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33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34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35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36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37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38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39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40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41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42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43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44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45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146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60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61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62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63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64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65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66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67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68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69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70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71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72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73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E74" authorId="0">
      <text>
        <r>
          <rPr>
            <b/>
            <sz val="9"/>
            <rFont val="Tahoma"/>
            <family val="2"/>
          </rPr>
          <t xml:space="preserve">Maak een keuze uit de lijst
</t>
        </r>
      </text>
    </comment>
    <comment ref="A61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71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73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74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32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34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35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36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37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38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39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40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41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42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43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45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A146" authorId="0">
      <text>
        <r>
          <rPr>
            <b/>
            <sz val="9"/>
            <rFont val="Tahoma"/>
            <family val="2"/>
          </rPr>
          <t xml:space="preserve">Geef een korte omschrijving van de bijscholing </t>
        </r>
        <r>
          <rPr>
            <sz val="9"/>
            <rFont val="Tahoma"/>
            <family val="2"/>
          </rPr>
          <t xml:space="preserve">
</t>
        </r>
      </text>
    </comment>
    <comment ref="F96" authorId="0">
      <text>
        <r>
          <rPr>
            <b/>
            <sz val="9"/>
            <rFont val="Tahoma"/>
            <family val="2"/>
          </rPr>
          <t>Vermeld hier het aantal uren dat de betrokken trainer op weekbasis volwassenen begeleidt.</t>
        </r>
        <r>
          <rPr>
            <sz val="9"/>
            <rFont val="Tahoma"/>
            <family val="2"/>
          </rPr>
          <t xml:space="preserve">
</t>
        </r>
      </text>
    </comment>
    <comment ref="F97" authorId="0">
      <text>
        <r>
          <rPr>
            <b/>
            <sz val="9"/>
            <rFont val="Tahoma"/>
            <family val="2"/>
          </rPr>
          <t>Vermeld hier het aantal uren dat de betrokken trainer op weekbasis volwassenen begeleidt.</t>
        </r>
        <r>
          <rPr>
            <sz val="9"/>
            <rFont val="Tahoma"/>
            <family val="2"/>
          </rPr>
          <t xml:space="preserve">
</t>
        </r>
      </text>
    </comment>
    <comment ref="F98" authorId="0">
      <text>
        <r>
          <rPr>
            <b/>
            <sz val="9"/>
            <rFont val="Tahoma"/>
            <family val="2"/>
          </rPr>
          <t>Vermeld hier het aantal uren dat de betrokken trainer op weekbasis volwassenen begeleidt.</t>
        </r>
        <r>
          <rPr>
            <sz val="9"/>
            <rFont val="Tahoma"/>
            <family val="2"/>
          </rPr>
          <t xml:space="preserve">
</t>
        </r>
      </text>
    </comment>
    <comment ref="F99" authorId="0">
      <text>
        <r>
          <rPr>
            <b/>
            <sz val="9"/>
            <rFont val="Tahoma"/>
            <family val="2"/>
          </rPr>
          <t>Vermeld hier het aantal uren dat de betrokken trainer op weekbasis volwassenen begeleidt.</t>
        </r>
        <r>
          <rPr>
            <sz val="9"/>
            <rFont val="Tahoma"/>
            <family val="2"/>
          </rPr>
          <t xml:space="preserve">
</t>
        </r>
      </text>
    </comment>
    <comment ref="F100" authorId="0">
      <text>
        <r>
          <rPr>
            <b/>
            <sz val="9"/>
            <rFont val="Tahoma"/>
            <family val="2"/>
          </rPr>
          <t>Vermeld hier het aantal uren dat de betrokken trainer op weekbasis volwassenen begeleidt.</t>
        </r>
        <r>
          <rPr>
            <sz val="9"/>
            <rFont val="Tahoma"/>
            <family val="2"/>
          </rPr>
          <t xml:space="preserve">
</t>
        </r>
      </text>
    </comment>
    <comment ref="F101" authorId="0">
      <text>
        <r>
          <rPr>
            <b/>
            <sz val="9"/>
            <rFont val="Tahoma"/>
            <family val="2"/>
          </rPr>
          <t>Vermeld hier het aantal uren dat de betrokken trainer op weekbasis volwassenen begeleidt.</t>
        </r>
        <r>
          <rPr>
            <sz val="9"/>
            <rFont val="Tahoma"/>
            <family val="2"/>
          </rPr>
          <t xml:space="preserve">
</t>
        </r>
      </text>
    </comment>
    <comment ref="F102" authorId="0">
      <text>
        <r>
          <rPr>
            <b/>
            <sz val="9"/>
            <rFont val="Tahoma"/>
            <family val="2"/>
          </rPr>
          <t>Vermeld hier het aantal uren dat de betrokken trainer op weekbasis volwassenen begeleidt.</t>
        </r>
        <r>
          <rPr>
            <sz val="9"/>
            <rFont val="Tahoma"/>
            <family val="2"/>
          </rPr>
          <t xml:space="preserve">
</t>
        </r>
      </text>
    </comment>
    <comment ref="F103" authorId="0">
      <text>
        <r>
          <rPr>
            <b/>
            <sz val="9"/>
            <rFont val="Tahoma"/>
            <family val="2"/>
          </rPr>
          <t>Vermeld hier het aantal uren dat de betrokken trainer op weekbasis volwassenen begeleidt.</t>
        </r>
        <r>
          <rPr>
            <sz val="9"/>
            <rFont val="Tahoma"/>
            <family val="2"/>
          </rPr>
          <t xml:space="preserve">
</t>
        </r>
      </text>
    </comment>
    <comment ref="F104" authorId="0">
      <text>
        <r>
          <rPr>
            <b/>
            <sz val="9"/>
            <rFont val="Tahoma"/>
            <family val="2"/>
          </rPr>
          <t>Vermeld hier het aantal uren dat de betrokken trainer op weekbasis volwassenen begeleidt.</t>
        </r>
        <r>
          <rPr>
            <sz val="9"/>
            <rFont val="Tahoma"/>
            <family val="2"/>
          </rPr>
          <t xml:space="preserve">
</t>
        </r>
      </text>
    </comment>
    <comment ref="F105" authorId="0">
      <text>
        <r>
          <rPr>
            <b/>
            <sz val="9"/>
            <rFont val="Tahoma"/>
            <family val="2"/>
          </rPr>
          <t>Vermeld hier het aantal uren dat de betrokken trainer op weekbasis volwassenen begeleidt.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<sst xmlns="http://schemas.openxmlformats.org/spreadsheetml/2006/main" count="309" uniqueCount="194">
  <si>
    <t>Contactgegevens Sportvereniging</t>
  </si>
  <si>
    <t>Naam</t>
  </si>
  <si>
    <t>Erkenningsnummer</t>
  </si>
  <si>
    <t>Lid van de sportraad</t>
  </si>
  <si>
    <t>Contactgegevens Verantwoordelijke subsidieaanvraag</t>
  </si>
  <si>
    <t>Correspondentieadres</t>
  </si>
  <si>
    <t>E-mailadres</t>
  </si>
  <si>
    <t>Tel</t>
  </si>
  <si>
    <t>Voornaam</t>
  </si>
  <si>
    <t>Opleiding</t>
  </si>
  <si>
    <t>punten</t>
  </si>
  <si>
    <t>Totaal</t>
  </si>
  <si>
    <t>ja</t>
  </si>
  <si>
    <t>nee</t>
  </si>
  <si>
    <t>1A</t>
  </si>
  <si>
    <t>Doelstelling: Zoveel mogelijk jongeren laten sporten</t>
  </si>
  <si>
    <t>Aantal leden:</t>
  </si>
  <si>
    <t>1B</t>
  </si>
  <si>
    <t>Doelstelling: Zoveel mogelijk volwassenen laten sporten</t>
  </si>
  <si>
    <t>1C</t>
  </si>
  <si>
    <t>Doelstelling: De vereniging kwaliteitsvol beheren</t>
  </si>
  <si>
    <t>Organigram met vermelding taken</t>
  </si>
  <si>
    <t>Bestuurder die een bestuursgerichte vorming voltooid</t>
  </si>
  <si>
    <t>Jaarplanning</t>
  </si>
  <si>
    <t>1D</t>
  </si>
  <si>
    <t>Doelstelling: aangepast lidgeldenbeleid voeren</t>
  </si>
  <si>
    <t>Ja/ Nee</t>
  </si>
  <si>
    <t>Punten</t>
  </si>
  <si>
    <t>organigram</t>
  </si>
  <si>
    <t>jaarplanning</t>
  </si>
  <si>
    <t>aantal</t>
  </si>
  <si>
    <t>andere maatregelen</t>
  </si>
  <si>
    <t>andere maatregelen (bijvoorbeeld tarief voor gehandicapten, gezinskorting)</t>
  </si>
  <si>
    <t>aangepast jeugdtarief</t>
  </si>
  <si>
    <t>aangepast seniorentarief</t>
  </si>
  <si>
    <t>Bankrekeningnummer</t>
  </si>
  <si>
    <t>Luik 1: Algemene Werking</t>
  </si>
  <si>
    <t>Luik 2: Activiteiten en Doelgroepenwerking</t>
  </si>
  <si>
    <t>2A</t>
  </si>
  <si>
    <t>Doelstelling: kwaliteitsvol activiteitenaanbod</t>
  </si>
  <si>
    <t>Afdeling 1 : Voor sportverenigingen met een sport in teamverband</t>
  </si>
  <si>
    <t>recreatieaanbod voor volwassenen onder leiding van een gediplomeerde trainer</t>
  </si>
  <si>
    <t xml:space="preserve">competitieaanbod voor jeugd onder leiding van een gediplomeerde trainer </t>
  </si>
  <si>
    <t xml:space="preserve">recreatieaanbod voor jeugd onder leiding van een gediplomeerde trainer </t>
  </si>
  <si>
    <t>teams vanaf 5 spelers</t>
  </si>
  <si>
    <t>teams tot 5 spelers</t>
  </si>
  <si>
    <t xml:space="preserve">punten </t>
  </si>
  <si>
    <t>Afdeling 2 : Andere sportverenigingen</t>
  </si>
  <si>
    <t>Uit hoeveel leden bestaat een team in jullie discipline?</t>
  </si>
  <si>
    <t>5 of meer spelers</t>
  </si>
  <si>
    <t>minder dan 5 spelers</t>
  </si>
  <si>
    <t>Elke categorie waarin een vereniging die een teamsport beoefend is vertegenwoordigd</t>
  </si>
  <si>
    <t>Elke categorie waarin een vereniging die geen teamsport beoefend is vertegenwoordigd</t>
  </si>
  <si>
    <t>2B</t>
  </si>
  <si>
    <t xml:space="preserve">Doelstelling: aanbod voor doelgroepen </t>
  </si>
  <si>
    <t>inrichting van een activiteit voor een of meerdere doelgroepen</t>
  </si>
  <si>
    <t>actie</t>
  </si>
  <si>
    <t>soort</t>
  </si>
  <si>
    <t>activiteit</t>
  </si>
  <si>
    <t>initiatief</t>
  </si>
  <si>
    <t>2C</t>
  </si>
  <si>
    <t>Doelstelling: organisatie sportgerelateerde evenementen</t>
  </si>
  <si>
    <t>drempelverlagend initiatief nemen voor doelgroepen</t>
  </si>
  <si>
    <t>organisatie van publieke sportieve evenmenten</t>
  </si>
  <si>
    <t>publiek evenement</t>
  </si>
  <si>
    <t>jeugdevenement (eigen vereniging)</t>
  </si>
  <si>
    <t>evenement (eigen vereniging - niet jeugd)</t>
  </si>
  <si>
    <t>organisatie sportgerelateerde nevenactiviteit voor jeugd</t>
  </si>
  <si>
    <t>organisatie sportgerelateerde nevenactiviteit voor eigen vereniging (niet-jeugd)</t>
  </si>
  <si>
    <t xml:space="preserve">competitieaanbod op provinciaal niveau voor volwassenen onder leiding van een gediplomeerde trainer </t>
  </si>
  <si>
    <t xml:space="preserve">competitieaanbod op nationaal niveau voor volwassenen onder leiding van een gediplomeerde trainer </t>
  </si>
  <si>
    <t>Luik 3: Kwaliteit begeleiding</t>
  </si>
  <si>
    <t>3A</t>
  </si>
  <si>
    <t>Begeleidingsgerichte opleidingen (attest)</t>
  </si>
  <si>
    <t>niveau</t>
  </si>
  <si>
    <t>Eenheid</t>
  </si>
  <si>
    <t>organisatie bijscholing jeugdbegeleiding</t>
  </si>
  <si>
    <t>organisatie erkende bijscholing</t>
  </si>
  <si>
    <t>autonoom jeugdbestuur</t>
  </si>
  <si>
    <t>niet gediplomeerd</t>
  </si>
  <si>
    <t>initiator of gelijkwaardig</t>
  </si>
  <si>
    <t>trainer B of gelijkwaardig</t>
  </si>
  <si>
    <t>trainer A of gelijkwaardig</t>
  </si>
  <si>
    <t xml:space="preserve">regent L.O. </t>
  </si>
  <si>
    <t xml:space="preserve">licenciaat L.O. </t>
  </si>
  <si>
    <t>Vorming trainers</t>
  </si>
  <si>
    <t>Omschrijving Bijscholing</t>
  </si>
  <si>
    <t>3B</t>
  </si>
  <si>
    <t>18+</t>
  </si>
  <si>
    <t>doelgroepen</t>
  </si>
  <si>
    <t>meer dan 5 jaar ervaring (niet-gediplomeerd)</t>
  </si>
  <si>
    <t>organisatie bijscholing begeleiding</t>
  </si>
  <si>
    <t>uren</t>
  </si>
  <si>
    <t>ploeg/team</t>
  </si>
  <si>
    <t>diploma in bezit van sportdienst?</t>
  </si>
  <si>
    <t>janee</t>
  </si>
  <si>
    <t>aantalspelers</t>
  </si>
  <si>
    <t>soortdoelgroepwerking</t>
  </si>
  <si>
    <t>soortevenement</t>
  </si>
  <si>
    <t>niveautrainer</t>
  </si>
  <si>
    <t>soortbijscholing</t>
  </si>
  <si>
    <t>bijscholing gegeven door iemand van buiten vereniging (extern)</t>
  </si>
  <si>
    <t>extern</t>
  </si>
  <si>
    <t>erkend</t>
  </si>
  <si>
    <r>
      <t xml:space="preserve">+ 5 jaar ervaring </t>
    </r>
    <r>
      <rPr>
        <sz val="8"/>
        <rFont val="Verdana"/>
        <family val="2"/>
      </rPr>
      <t>(geen diploma)</t>
    </r>
  </si>
  <si>
    <t xml:space="preserve">Overzicht van het trainerskorps voor doelgroepen </t>
  </si>
  <si>
    <t>Overzicht van het trainerskorps 18+ werking</t>
  </si>
  <si>
    <t>Overzicht van het trainerskorps jeugdwerking</t>
  </si>
  <si>
    <t>een werkend jeugdbestuur binnen uw vereniging</t>
  </si>
  <si>
    <t>voltooide opleidingen gevolgd door een trainer of begeleider</t>
  </si>
  <si>
    <t>Organisatie bijscholing jeugdbegeleiding</t>
  </si>
  <si>
    <t xml:space="preserve">Totaal Doelstelling </t>
  </si>
  <si>
    <t>Totaal Doelstelling</t>
  </si>
  <si>
    <t>Luik 4: Communicatie en medewerking gemeentelijke activiteiten</t>
  </si>
  <si>
    <t>4A</t>
  </si>
  <si>
    <t>Doelstelling: interne en externe interactieve, permanente, open communicatie voeren</t>
  </si>
  <si>
    <t>4B</t>
  </si>
  <si>
    <t>vormen externe communicatie (max 5)</t>
  </si>
  <si>
    <t>gebruik van extern communicatiemiddel (website, e-mail, folders, …)</t>
  </si>
  <si>
    <t>Medewerking aan een sportactiviteit georganiseerd door gemeente</t>
  </si>
  <si>
    <t>Aanwezigheid op algemene vergadering sportraad</t>
  </si>
  <si>
    <t>Gemeentelijke sportactiviteit</t>
  </si>
  <si>
    <t>Kleuter-doe-voormiddagen</t>
  </si>
  <si>
    <t>Sportkampen</t>
  </si>
  <si>
    <t>Scholenveldloop</t>
  </si>
  <si>
    <t>Omschrijving medewerking</t>
  </si>
  <si>
    <t>Aanwezigheid op Algemene vergadering sportraad (AVS)</t>
  </si>
  <si>
    <t>opsomming0tot1 / opsomming0tot2</t>
  </si>
  <si>
    <t>Andere gemeentelijke activiteiten</t>
  </si>
  <si>
    <t>Bovenlokale sportactiviteiten</t>
  </si>
  <si>
    <t xml:space="preserve">Doelstelling: Medewerking aan lokale en bovenlokale activiteiten </t>
  </si>
  <si>
    <t>aantal leden -18 uit Hechtel-Eksel</t>
  </si>
  <si>
    <t>aantal leden +18 uit Hechtel-Eksel</t>
  </si>
  <si>
    <t>Luik 1</t>
  </si>
  <si>
    <t>aantal bestuurders die een bestuursgerichte opleiding hebben gevolgd (max 2)</t>
  </si>
  <si>
    <t>wat is het standaardtarief voor leden?</t>
  </si>
  <si>
    <t>Tarief</t>
  </si>
  <si>
    <t>is er een aangepast lidgeld senioren?</t>
  </si>
  <si>
    <t>is er een aangepast lidgeld jeugd?</t>
  </si>
  <si>
    <t>functie binnen de vereniging</t>
  </si>
  <si>
    <t>Naam sportvereniging</t>
  </si>
  <si>
    <t>Totaal Doelstelling (max 25 p)</t>
  </si>
  <si>
    <t>Heeft uw vereniging een autonoom werkend jeugdbestuur?</t>
  </si>
  <si>
    <t>Totaal Doelstelling (max 25 punten)</t>
  </si>
  <si>
    <t>Indien u luik 2 volledig hebt ingevuld,                                                         klik hier om verder te gaan</t>
  </si>
  <si>
    <t>Indien u luik 3 volledig hebt ingevuld,                                                                                                             klik hier om verder te gaan</t>
  </si>
  <si>
    <t>Indien u luik 4 volledig hebt ingevuld,                                                                 klik hier om verder te gaan</t>
  </si>
  <si>
    <t>Indien u luik 1 volledig hebt ingevuld,                                                   klik hier om verder te gaan</t>
  </si>
  <si>
    <t>Luik 3</t>
  </si>
  <si>
    <t xml:space="preserve">Opmerkingen </t>
  </si>
  <si>
    <t>Overzicht van behaalde punten per doelstelling</t>
  </si>
  <si>
    <t>Overzicht van bij te voegen bijlagen</t>
  </si>
  <si>
    <t>Toe te voegen</t>
  </si>
  <si>
    <t>Toegevoegd</t>
  </si>
  <si>
    <t>Organigram</t>
  </si>
  <si>
    <t>Doelstelling: Aangepast lidgeldenbeleid voeren</t>
  </si>
  <si>
    <t>Doelstelling: Kwaliteitsvol activiteitenaanbod</t>
  </si>
  <si>
    <t xml:space="preserve">Doelstelling: Aanbod voor doelgroepen </t>
  </si>
  <si>
    <t>Doelstelling: Organisatie sportgerelateerde evenementen</t>
  </si>
  <si>
    <r>
      <t>Doelstelling: Kwaliteit aanbieden in de 18</t>
    </r>
    <r>
      <rPr>
        <vertAlign val="superscript"/>
        <sz val="10"/>
        <rFont val="Verdana"/>
        <family val="2"/>
      </rPr>
      <t>+</t>
    </r>
    <r>
      <rPr>
        <sz val="10"/>
        <rFont val="Verdana"/>
        <family val="2"/>
      </rPr>
      <t>-werking en doelgroepenwerking</t>
    </r>
  </si>
  <si>
    <t>Doelstelling: Kwaliteit aanbieden in de jeugdwerking</t>
  </si>
  <si>
    <t>Kopie diploma's jeugdtrainers</t>
  </si>
  <si>
    <t>Kopie diploma's volwassen trainers</t>
  </si>
  <si>
    <t>Kopie diploma's trainers doelgroepen</t>
  </si>
  <si>
    <t>Kopie attesten bijscholingen bestuurders</t>
  </si>
  <si>
    <t>Vorming trainers: hier kan u cursussen en opleidingen weergeven die jeugdtrainers hebben gevolgd</t>
  </si>
  <si>
    <t>Kopie attest opleiding jeugdtrainers</t>
  </si>
  <si>
    <t>begeleidingsgerichte opleidingen (attest)</t>
  </si>
  <si>
    <t xml:space="preserve">organisatie bijscholing </t>
  </si>
  <si>
    <t>Kopie attest opleiding trainers 18+ en doelgroepen</t>
  </si>
  <si>
    <t>Medewerking aan activiteit georganiseerd door provincie, Bloso of andere overheidsinstanties (bovenlokale sportactiviteiten)</t>
  </si>
  <si>
    <t>kwalificatie trainers (punten per uur training)</t>
  </si>
  <si>
    <t>Algemene info</t>
  </si>
  <si>
    <t>Subsidiereglement voor sportverenigingen</t>
  </si>
  <si>
    <t xml:space="preserve">Hoe gaat u te werk? </t>
  </si>
  <si>
    <t>Via dit aanvraagformulier kunnen erkende sportverenigingen subsidies aanvragen voor hun gewone werking. Het aanvraagformulier is opgemaakt op basis van het subsidiereglement voor sportverenigingen dat u terug kan vinden op de gemeentelijke website (zie link hieronder).</t>
  </si>
  <si>
    <t>In het subsidiereglement staan 4 luiken vermeld met telkens een aantal doelstelling per luik waarvoor subsidies worden toegekend. In dit aanvraagformulier vindt u deze 4 luiken terug met de verschillende doelstellingen. Per doelstelling kunnen punten verdiend worden. Wanneer u alles heeft ingevuld vindt u op het laatste blad een overzicht terug van het aantal punten dat uw vereniging per doelstelling heeft behaald.</t>
  </si>
  <si>
    <t>U begint met op het werkblad "Luik 1" de algemene gegevens in te vullen. Vervolgens kan u voor "luik 1" de gegevens inbrengen. Automatisch worden voor u de punten berekend die u per doelstelling behaald. Om verder te gaan naar het volgende luik kan u onderaan op de link klikken. Zo gaat u te werk voor de volgende luiken. Nadat u alle gegevens heeft ingegeven voor de 4 luiken vindt u op het laatste werkblad een overzicht terug van de bijlagen die u nog dient toe te voegen. Dit zijn voornamelijk diploma's en attesten van opleidingen. Indien die reeds in het bezit zijn van de sportdienst dient u die niet nogmaals in te dienen.</t>
  </si>
  <si>
    <t>Om u wat te helpen bij het invullen van dit formulier hebben wij gebruik gemaakt van een aantal kleurcodes. Hieronder vindt u een verklaring voor de kleurcodes:</t>
  </si>
  <si>
    <t>Omschrijving van de doelstelling waar u punten voor kan krijgen</t>
  </si>
  <si>
    <t>Onderdelen per doelstelling waar u punten voor kan krijgen</t>
  </si>
  <si>
    <t>Berekend puntentotaal per doelstelling</t>
  </si>
  <si>
    <t>Problemen - vragen?</t>
  </si>
  <si>
    <t>sportdienst@hechtel-Eksel.be</t>
  </si>
  <si>
    <t>Indien u alles heeft ingevuld dient u het aanvraagformulier te mailen naar volgend adres:</t>
  </si>
  <si>
    <t>Eventuele bijlagen kan u per mail of post bezorgen aan de sportdienst.</t>
  </si>
  <si>
    <t>sportdienst@hechtel-eksel.be</t>
  </si>
  <si>
    <t>Ondervindt u problemen of heeft u vragen omtrent het invullen van dit aanvraagformulier dan kan u contact opnemen met de sportdienst op volgende manieren:</t>
  </si>
  <si>
    <t>telefonisch:</t>
  </si>
  <si>
    <t>011 73 01 59</t>
  </si>
  <si>
    <t>mail:</t>
  </si>
  <si>
    <t>klik hier om te beginnen met het invullen van het aanvraagformulier</t>
  </si>
  <si>
    <t>Deze vakken dient u in te vullen indien deze van toepasing zijn voor uw vereniging</t>
  </si>
  <si>
    <t>Op hoeveel AVS was u aanwezig tijdens sportseizoen 2011-2012?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</si>
</sst>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9"/>
      <name val="Tahom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sz val="12"/>
      <name val="Verdana"/>
      <family val="2"/>
    </font>
    <font>
      <b/>
      <u val="single"/>
      <sz val="12"/>
      <name val="Verdana"/>
      <family val="2"/>
    </font>
    <font>
      <b/>
      <u val="single"/>
      <sz val="10"/>
      <name val="Verdana"/>
      <family val="2"/>
    </font>
    <font>
      <b/>
      <u val="single"/>
      <sz val="10"/>
      <name val="Arial"/>
      <family val="2"/>
    </font>
    <font>
      <b/>
      <sz val="14"/>
      <color indexed="12"/>
      <name val="Arial"/>
      <family val="2"/>
    </font>
    <font>
      <b/>
      <sz val="9"/>
      <name val="Tahoma"/>
      <family val="2"/>
    </font>
    <font>
      <sz val="14"/>
      <name val="Verdana"/>
      <family val="2"/>
    </font>
    <font>
      <u val="single"/>
      <sz val="10"/>
      <color indexed="12"/>
      <name val="Verdana"/>
      <family val="2"/>
    </font>
    <font>
      <u val="single"/>
      <sz val="14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b/>
      <sz val="16"/>
      <color indexed="9"/>
      <name val="Arial"/>
      <family val="2"/>
    </font>
    <font>
      <sz val="1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b/>
      <sz val="16"/>
      <color theme="0"/>
      <name val="Arial"/>
      <family val="2"/>
    </font>
    <font>
      <sz val="18"/>
      <color theme="0"/>
      <name val="Verdana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5" fillId="0" borderId="13" xfId="0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vertical="top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35" borderId="25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34" borderId="10" xfId="44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5" fillId="34" borderId="21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right"/>
      <protection/>
    </xf>
    <xf numFmtId="0" fontId="5" fillId="33" borderId="28" xfId="0" applyFont="1" applyFill="1" applyBorder="1" applyAlignment="1" applyProtection="1">
      <alignment horizontal="right"/>
      <protection/>
    </xf>
    <xf numFmtId="0" fontId="5" fillId="33" borderId="29" xfId="0" applyFont="1" applyFill="1" applyBorder="1" applyAlignment="1" applyProtection="1">
      <alignment horizontal="right" wrapText="1"/>
      <protection/>
    </xf>
    <xf numFmtId="0" fontId="59" fillId="33" borderId="30" xfId="0" applyFont="1" applyFill="1" applyBorder="1" applyAlignment="1" applyProtection="1">
      <alignment/>
      <protection/>
    </xf>
    <xf numFmtId="0" fontId="59" fillId="33" borderId="31" xfId="0" applyFont="1" applyFill="1" applyBorder="1" applyAlignment="1" applyProtection="1">
      <alignment/>
      <protection/>
    </xf>
    <xf numFmtId="0" fontId="59" fillId="33" borderId="32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right"/>
      <protection/>
    </xf>
    <xf numFmtId="0" fontId="9" fillId="0" borderId="31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 locked="0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8" borderId="33" xfId="0" applyFont="1" applyFill="1" applyBorder="1" applyAlignment="1" applyProtection="1">
      <alignment/>
      <protection/>
    </xf>
    <xf numFmtId="0" fontId="5" fillId="8" borderId="17" xfId="0" applyFont="1" applyFill="1" applyBorder="1" applyAlignment="1" applyProtection="1">
      <alignment wrapText="1"/>
      <protection/>
    </xf>
    <xf numFmtId="0" fontId="5" fillId="8" borderId="1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34" borderId="1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wrapText="1"/>
      <protection/>
    </xf>
    <xf numFmtId="0" fontId="59" fillId="0" borderId="0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5" fillId="34" borderId="22" xfId="0" applyFont="1" applyFill="1" applyBorder="1" applyAlignment="1" applyProtection="1">
      <alignment/>
      <protection locked="0"/>
    </xf>
    <xf numFmtId="0" fontId="5" fillId="0" borderId="34" xfId="0" applyFont="1" applyFill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0" borderId="0" xfId="44" applyFont="1" applyBorder="1" applyAlignment="1" applyProtection="1">
      <alignment/>
      <protection/>
    </xf>
    <xf numFmtId="0" fontId="2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36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shrinkToFit="1"/>
    </xf>
    <xf numFmtId="0" fontId="22" fillId="0" borderId="0" xfId="44" applyFont="1" applyBorder="1" applyAlignment="1" applyProtection="1">
      <alignment horizontal="center"/>
      <protection locked="0"/>
    </xf>
    <xf numFmtId="0" fontId="61" fillId="37" borderId="0" xfId="0" applyFont="1" applyFill="1" applyBorder="1" applyAlignment="1" applyProtection="1">
      <alignment horizontal="center"/>
      <protection/>
    </xf>
    <xf numFmtId="0" fontId="61" fillId="37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1" fillId="0" borderId="0" xfId="44" applyFont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18" fillId="38" borderId="0" xfId="44" applyFont="1" applyFill="1" applyAlignment="1" applyProtection="1">
      <alignment horizontal="center" wrapText="1"/>
      <protection locked="0"/>
    </xf>
    <xf numFmtId="0" fontId="18" fillId="0" borderId="0" xfId="44" applyFont="1" applyAlignment="1" applyProtection="1">
      <alignment horizontal="center" wrapText="1"/>
      <protection locked="0"/>
    </xf>
    <xf numFmtId="0" fontId="5" fillId="0" borderId="11" xfId="0" applyFont="1" applyBorder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5" fillId="0" borderId="21" xfId="0" applyFont="1" applyBorder="1" applyAlignment="1">
      <alignment/>
    </xf>
    <xf numFmtId="0" fontId="5" fillId="34" borderId="11" xfId="0" applyFont="1" applyFill="1" applyBorder="1" applyAlignment="1" applyProtection="1">
      <alignment horizontal="left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left"/>
      <protection locked="0"/>
    </xf>
    <xf numFmtId="0" fontId="5" fillId="34" borderId="35" xfId="0" applyFont="1" applyFill="1" applyBorder="1" applyAlignment="1" applyProtection="1">
      <alignment horizontal="left"/>
      <protection locked="0"/>
    </xf>
    <xf numFmtId="0" fontId="5" fillId="34" borderId="17" xfId="0" applyFont="1" applyFill="1" applyBorder="1" applyAlignment="1" applyProtection="1">
      <alignment horizontal="right"/>
      <protection locked="0"/>
    </xf>
    <xf numFmtId="0" fontId="5" fillId="34" borderId="35" xfId="0" applyFont="1" applyFill="1" applyBorder="1" applyAlignment="1" applyProtection="1">
      <alignment horizontal="right"/>
      <protection locked="0"/>
    </xf>
    <xf numFmtId="0" fontId="5" fillId="0" borderId="17" xfId="0" applyFont="1" applyBorder="1" applyAlignment="1">
      <alignment wrapText="1"/>
    </xf>
    <xf numFmtId="0" fontId="0" fillId="0" borderId="35" xfId="0" applyBorder="1" applyAlignment="1">
      <alignment/>
    </xf>
    <xf numFmtId="0" fontId="5" fillId="0" borderId="2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0" fontId="5" fillId="0" borderId="17" xfId="0" applyFont="1" applyFill="1" applyBorder="1" applyAlignment="1" applyProtection="1">
      <alignment wrapText="1"/>
      <protection/>
    </xf>
    <xf numFmtId="0" fontId="5" fillId="0" borderId="36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9" fillId="35" borderId="34" xfId="0" applyFont="1" applyFill="1" applyBorder="1" applyAlignment="1" applyProtection="1">
      <alignment/>
      <protection/>
    </xf>
    <xf numFmtId="0" fontId="12" fillId="0" borderId="37" xfId="0" applyFont="1" applyBorder="1" applyAlignment="1">
      <alignment/>
    </xf>
    <xf numFmtId="0" fontId="5" fillId="34" borderId="21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5" fillId="8" borderId="22" xfId="0" applyFont="1" applyFill="1" applyBorder="1" applyAlignment="1" applyProtection="1">
      <alignment/>
      <protection/>
    </xf>
    <xf numFmtId="0" fontId="5" fillId="8" borderId="13" xfId="0" applyFont="1" applyFill="1" applyBorder="1" applyAlignment="1" applyProtection="1">
      <alignment/>
      <protection/>
    </xf>
    <xf numFmtId="0" fontId="0" fillId="8" borderId="20" xfId="0" applyFill="1" applyBorder="1" applyAlignment="1">
      <alignment/>
    </xf>
    <xf numFmtId="0" fontId="5" fillId="8" borderId="12" xfId="0" applyFont="1" applyFill="1" applyBorder="1" applyAlignment="1" applyProtection="1">
      <alignment/>
      <protection/>
    </xf>
    <xf numFmtId="0" fontId="5" fillId="8" borderId="33" xfId="0" applyFont="1" applyFill="1" applyBorder="1" applyAlignment="1" applyProtection="1">
      <alignment/>
      <protection/>
    </xf>
    <xf numFmtId="0" fontId="0" fillId="8" borderId="23" xfId="0" applyFill="1" applyBorder="1" applyAlignment="1">
      <alignment/>
    </xf>
    <xf numFmtId="0" fontId="5" fillId="8" borderId="21" xfId="0" applyFont="1" applyFill="1" applyBorder="1" applyAlignment="1" applyProtection="1">
      <alignment/>
      <protection/>
    </xf>
    <xf numFmtId="0" fontId="5" fillId="8" borderId="0" xfId="0" applyFont="1" applyFill="1" applyBorder="1" applyAlignment="1" applyProtection="1">
      <alignment/>
      <protection/>
    </xf>
    <xf numFmtId="0" fontId="0" fillId="8" borderId="19" xfId="0" applyFill="1" applyBorder="1" applyAlignment="1">
      <alignment/>
    </xf>
    <xf numFmtId="0" fontId="5" fillId="0" borderId="17" xfId="0" applyFont="1" applyFill="1" applyBorder="1" applyAlignment="1" applyProtection="1">
      <alignment/>
      <protection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/>
    </xf>
    <xf numFmtId="0" fontId="5" fillId="0" borderId="12" xfId="0" applyFont="1" applyFill="1" applyBorder="1" applyAlignment="1" applyProtection="1">
      <alignment/>
      <protection/>
    </xf>
    <xf numFmtId="0" fontId="0" fillId="0" borderId="23" xfId="0" applyFill="1" applyBorder="1" applyAlignment="1">
      <alignment/>
    </xf>
    <xf numFmtId="0" fontId="9" fillId="35" borderId="16" xfId="0" applyFont="1" applyFill="1" applyBorder="1" applyAlignment="1" applyProtection="1">
      <alignment/>
      <protection/>
    </xf>
    <xf numFmtId="0" fontId="12" fillId="0" borderId="24" xfId="0" applyFont="1" applyBorder="1" applyAlignment="1">
      <alignment/>
    </xf>
    <xf numFmtId="0" fontId="5" fillId="0" borderId="33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wrapText="1"/>
      <protection/>
    </xf>
    <xf numFmtId="0" fontId="0" fillId="0" borderId="36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5" fillId="0" borderId="21" xfId="0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5" fillId="34" borderId="12" xfId="0" applyFont="1" applyFill="1" applyBorder="1" applyAlignment="1" applyProtection="1">
      <alignment/>
      <protection locked="0"/>
    </xf>
    <xf numFmtId="0" fontId="5" fillId="34" borderId="33" xfId="0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34" borderId="22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61" fillId="37" borderId="0" xfId="0" applyFont="1" applyFill="1" applyBorder="1" applyAlignment="1" applyProtection="1">
      <alignment horizontal="center"/>
      <protection locked="0"/>
    </xf>
    <xf numFmtId="0" fontId="61" fillId="37" borderId="0" xfId="0" applyFont="1" applyFill="1" applyAlignment="1" applyProtection="1">
      <alignment horizontal="center"/>
      <protection locked="0"/>
    </xf>
    <xf numFmtId="0" fontId="13" fillId="39" borderId="0" xfId="0" applyFont="1" applyFill="1" applyAlignment="1">
      <alignment horizontal="left"/>
    </xf>
    <xf numFmtId="0" fontId="13" fillId="39" borderId="0" xfId="0" applyFont="1" applyFill="1" applyAlignment="1">
      <alignment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8" borderId="17" xfId="0" applyFont="1" applyFill="1" applyBorder="1" applyAlignment="1" applyProtection="1">
      <alignment wrapText="1"/>
      <protection/>
    </xf>
    <xf numFmtId="0" fontId="5" fillId="8" borderId="36" xfId="0" applyFont="1" applyFill="1" applyBorder="1" applyAlignment="1" applyProtection="1">
      <alignment wrapText="1"/>
      <protection/>
    </xf>
    <xf numFmtId="0" fontId="5" fillId="8" borderId="36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0" fillId="0" borderId="36" xfId="0" applyFill="1" applyBorder="1" applyAlignment="1">
      <alignment/>
    </xf>
    <xf numFmtId="0" fontId="5" fillId="34" borderId="21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5" fillId="34" borderId="19" xfId="0" applyFont="1" applyFill="1" applyBorder="1" applyAlignment="1" applyProtection="1">
      <alignment/>
      <protection locked="0"/>
    </xf>
    <xf numFmtId="0" fontId="5" fillId="34" borderId="23" xfId="0" applyFont="1" applyFill="1" applyBorder="1" applyAlignment="1" applyProtection="1">
      <alignment/>
      <protection locked="0"/>
    </xf>
    <xf numFmtId="0" fontId="5" fillId="34" borderId="22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8" fillId="0" borderId="0" xfId="44" applyFont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/>
    </xf>
    <xf numFmtId="0" fontId="5" fillId="0" borderId="11" xfId="0" applyFont="1" applyBorder="1" applyAlignment="1" applyProtection="1">
      <alignment wrapText="1"/>
      <protection/>
    </xf>
    <xf numFmtId="0" fontId="16" fillId="8" borderId="17" xfId="0" applyFont="1" applyFill="1" applyBorder="1" applyAlignment="1" applyProtection="1">
      <alignment wrapText="1"/>
      <protection/>
    </xf>
    <xf numFmtId="0" fontId="16" fillId="8" borderId="36" xfId="0" applyFont="1" applyFill="1" applyBorder="1" applyAlignment="1" applyProtection="1">
      <alignment wrapText="1"/>
      <protection/>
    </xf>
    <xf numFmtId="0" fontId="16" fillId="8" borderId="36" xfId="0" applyFont="1" applyFill="1" applyBorder="1" applyAlignment="1">
      <alignment wrapText="1"/>
    </xf>
    <xf numFmtId="0" fontId="16" fillId="8" borderId="35" xfId="0" applyFont="1" applyFill="1" applyBorder="1" applyAlignment="1">
      <alignment wrapText="1"/>
    </xf>
    <xf numFmtId="0" fontId="5" fillId="0" borderId="19" xfId="0" applyFont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 applyProtection="1">
      <alignment vertical="top"/>
      <protection/>
    </xf>
    <xf numFmtId="0" fontId="5" fillId="2" borderId="11" xfId="0" applyFont="1" applyFill="1" applyBorder="1" applyAlignment="1">
      <alignment/>
    </xf>
    <xf numFmtId="0" fontId="5" fillId="34" borderId="21" xfId="0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2" borderId="15" xfId="0" applyFont="1" applyFill="1" applyBorder="1" applyAlignment="1" applyProtection="1">
      <alignment vertical="top" wrapText="1"/>
      <protection/>
    </xf>
    <xf numFmtId="0" fontId="5" fillId="2" borderId="15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5" fillId="0" borderId="23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4" xfId="0" applyFont="1" applyBorder="1" applyAlignment="1">
      <alignment wrapText="1"/>
    </xf>
    <xf numFmtId="0" fontId="5" fillId="2" borderId="17" xfId="0" applyFont="1" applyFill="1" applyBorder="1" applyAlignment="1" applyProtection="1">
      <alignment vertical="top" wrapText="1"/>
      <protection/>
    </xf>
    <xf numFmtId="0" fontId="5" fillId="2" borderId="36" xfId="0" applyFont="1" applyFill="1" applyBorder="1" applyAlignment="1" applyProtection="1">
      <alignment vertical="top" wrapText="1"/>
      <protection/>
    </xf>
    <xf numFmtId="0" fontId="5" fillId="2" borderId="36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33" xfId="0" applyFont="1" applyFill="1" applyBorder="1" applyAlignment="1" applyProtection="1">
      <alignment vertical="top" wrapText="1"/>
      <protection/>
    </xf>
    <xf numFmtId="0" fontId="5" fillId="2" borderId="33" xfId="0" applyFont="1" applyFill="1" applyBorder="1" applyAlignment="1">
      <alignment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>
      <alignment vertical="top" wrapText="1"/>
    </xf>
    <xf numFmtId="0" fontId="16" fillId="8" borderId="35" xfId="0" applyFont="1" applyFill="1" applyBorder="1" applyAlignment="1">
      <alignment/>
    </xf>
    <xf numFmtId="0" fontId="16" fillId="8" borderId="12" xfId="0" applyFont="1" applyFill="1" applyBorder="1" applyAlignment="1" applyProtection="1">
      <alignment wrapText="1"/>
      <protection/>
    </xf>
    <xf numFmtId="0" fontId="16" fillId="8" borderId="33" xfId="0" applyFont="1" applyFill="1" applyBorder="1" applyAlignment="1" applyProtection="1">
      <alignment wrapText="1"/>
      <protection/>
    </xf>
    <xf numFmtId="0" fontId="16" fillId="8" borderId="33" xfId="0" applyFont="1" applyFill="1" applyBorder="1" applyAlignment="1">
      <alignment wrapText="1"/>
    </xf>
    <xf numFmtId="0" fontId="16" fillId="8" borderId="23" xfId="0" applyFont="1" applyFill="1" applyBorder="1" applyAlignment="1">
      <alignment/>
    </xf>
    <xf numFmtId="0" fontId="5" fillId="40" borderId="11" xfId="0" applyFont="1" applyFill="1" applyBorder="1" applyAlignment="1" applyProtection="1">
      <alignment/>
      <protection/>
    </xf>
    <xf numFmtId="0" fontId="5" fillId="40" borderId="11" xfId="0" applyFont="1" applyFill="1" applyBorder="1" applyAlignment="1">
      <alignment/>
    </xf>
    <xf numFmtId="0" fontId="5" fillId="40" borderId="17" xfId="0" applyFont="1" applyFill="1" applyBorder="1" applyAlignment="1" applyProtection="1">
      <alignment/>
      <protection/>
    </xf>
    <xf numFmtId="0" fontId="5" fillId="40" borderId="36" xfId="0" applyFont="1" applyFill="1" applyBorder="1" applyAlignment="1" applyProtection="1">
      <alignment/>
      <protection/>
    </xf>
    <xf numFmtId="0" fontId="5" fillId="40" borderId="35" xfId="0" applyFont="1" applyFill="1" applyBorder="1" applyAlignment="1" applyProtection="1">
      <alignment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0" xfId="0" applyFont="1" applyFill="1" applyBorder="1" applyAlignment="1" applyProtection="1">
      <alignment vertical="top" wrapText="1"/>
      <protection/>
    </xf>
    <xf numFmtId="0" fontId="5" fillId="2" borderId="0" xfId="0" applyFont="1" applyFill="1" applyBorder="1" applyAlignment="1">
      <alignment vertical="top" wrapText="1"/>
    </xf>
    <xf numFmtId="0" fontId="5" fillId="4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>
      <alignment/>
    </xf>
    <xf numFmtId="0" fontId="5" fillId="34" borderId="20" xfId="0" applyFont="1" applyFill="1" applyBorder="1" applyAlignment="1" applyProtection="1">
      <alignment/>
      <protection locked="0"/>
    </xf>
    <xf numFmtId="0" fontId="5" fillId="2" borderId="21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/>
    </xf>
    <xf numFmtId="0" fontId="5" fillId="2" borderId="22" xfId="0" applyFont="1" applyFill="1" applyBorder="1" applyAlignment="1" applyProtection="1">
      <alignment vertical="top"/>
      <protection/>
    </xf>
    <xf numFmtId="0" fontId="5" fillId="2" borderId="13" xfId="0" applyFont="1" applyFill="1" applyBorder="1" applyAlignment="1">
      <alignment/>
    </xf>
    <xf numFmtId="0" fontId="5" fillId="40" borderId="36" xfId="0" applyFont="1" applyFill="1" applyBorder="1" applyAlignment="1">
      <alignment/>
    </xf>
    <xf numFmtId="0" fontId="5" fillId="34" borderId="12" xfId="0" applyFont="1" applyFill="1" applyBorder="1" applyAlignment="1" applyProtection="1">
      <alignment wrapText="1"/>
      <protection locked="0"/>
    </xf>
    <xf numFmtId="0" fontId="5" fillId="34" borderId="22" xfId="0" applyFont="1" applyFill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2" borderId="20" xfId="0" applyFont="1" applyFill="1" applyBorder="1" applyAlignment="1">
      <alignment vertical="top" wrapText="1"/>
    </xf>
    <xf numFmtId="0" fontId="9" fillId="35" borderId="16" xfId="0" applyFont="1" applyFill="1" applyBorder="1" applyAlignment="1">
      <alignment/>
    </xf>
    <xf numFmtId="0" fontId="9" fillId="35" borderId="38" xfId="0" applyFont="1" applyFill="1" applyBorder="1" applyAlignment="1">
      <alignment/>
    </xf>
    <xf numFmtId="0" fontId="5" fillId="2" borderId="23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36" xfId="0" applyFont="1" applyFill="1" applyBorder="1" applyAlignment="1">
      <alignment/>
    </xf>
    <xf numFmtId="0" fontId="5" fillId="2" borderId="17" xfId="0" applyFont="1" applyFill="1" applyBorder="1" applyAlignment="1" applyProtection="1">
      <alignment wrapText="1"/>
      <protection/>
    </xf>
    <xf numFmtId="0" fontId="0" fillId="2" borderId="36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17" fillId="8" borderId="36" xfId="0" applyFont="1" applyFill="1" applyBorder="1" applyAlignment="1">
      <alignment/>
    </xf>
    <xf numFmtId="0" fontId="17" fillId="8" borderId="35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" fillId="8" borderId="17" xfId="0" applyFont="1" applyFill="1" applyBorder="1" applyAlignment="1" applyProtection="1">
      <alignment/>
      <protection/>
    </xf>
    <xf numFmtId="0" fontId="5" fillId="8" borderId="36" xfId="0" applyFont="1" applyFill="1" applyBorder="1" applyAlignment="1" applyProtection="1">
      <alignment/>
      <protection/>
    </xf>
    <xf numFmtId="0" fontId="5" fillId="8" borderId="35" xfId="0" applyFont="1" applyFill="1" applyBorder="1" applyAlignment="1">
      <alignment/>
    </xf>
    <xf numFmtId="0" fontId="5" fillId="41" borderId="11" xfId="0" applyFont="1" applyFill="1" applyBorder="1" applyAlignment="1" applyProtection="1">
      <alignment/>
      <protection/>
    </xf>
    <xf numFmtId="0" fontId="9" fillId="35" borderId="39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 wrapText="1"/>
      <protection locked="0"/>
    </xf>
    <xf numFmtId="0" fontId="5" fillId="34" borderId="21" xfId="0" applyFont="1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5" fillId="0" borderId="12" xfId="0" applyFont="1" applyFill="1" applyBorder="1" applyAlignment="1">
      <alignment/>
    </xf>
    <xf numFmtId="0" fontId="0" fillId="0" borderId="23" xfId="0" applyBorder="1" applyAlignment="1">
      <alignment/>
    </xf>
    <xf numFmtId="0" fontId="5" fillId="34" borderId="14" xfId="0" applyFont="1" applyFill="1" applyBorder="1" applyAlignment="1" applyProtection="1">
      <alignment/>
      <protection locked="0"/>
    </xf>
    <xf numFmtId="0" fontId="61" fillId="37" borderId="0" xfId="0" applyFont="1" applyFill="1" applyBorder="1" applyAlignment="1" applyProtection="1">
      <alignment horizontal="center" wrapText="1"/>
      <protection locked="0"/>
    </xf>
    <xf numFmtId="0" fontId="61" fillId="37" borderId="0" xfId="0" applyFont="1" applyFill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 locked="0"/>
    </xf>
    <xf numFmtId="0" fontId="9" fillId="35" borderId="38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/>
    </xf>
    <xf numFmtId="0" fontId="5" fillId="41" borderId="11" xfId="0" applyFont="1" applyFill="1" applyBorder="1" applyAlignment="1">
      <alignment/>
    </xf>
    <xf numFmtId="0" fontId="5" fillId="41" borderId="12" xfId="0" applyFont="1" applyFill="1" applyBorder="1" applyAlignment="1" applyProtection="1">
      <alignment/>
      <protection/>
    </xf>
    <xf numFmtId="0" fontId="5" fillId="0" borderId="33" xfId="0" applyFont="1" applyBorder="1" applyAlignment="1">
      <alignment/>
    </xf>
    <xf numFmtId="0" fontId="5" fillId="8" borderId="11" xfId="0" applyFont="1" applyFill="1" applyBorder="1" applyAlignment="1" applyProtection="1">
      <alignment/>
      <protection/>
    </xf>
    <xf numFmtId="0" fontId="5" fillId="8" borderId="11" xfId="0" applyFont="1" applyFill="1" applyBorder="1" applyAlignment="1">
      <alignment/>
    </xf>
    <xf numFmtId="0" fontId="5" fillId="8" borderId="11" xfId="0" applyFont="1" applyFill="1" applyBorder="1" applyAlignment="1" applyProtection="1">
      <alignment wrapText="1"/>
      <protection/>
    </xf>
    <xf numFmtId="0" fontId="5" fillId="8" borderId="11" xfId="0" applyFont="1" applyFill="1" applyBorder="1" applyAlignment="1">
      <alignment wrapText="1"/>
    </xf>
    <xf numFmtId="0" fontId="5" fillId="33" borderId="40" xfId="0" applyFont="1" applyFill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61" fillId="37" borderId="0" xfId="0" applyFont="1" applyFill="1" applyBorder="1" applyAlignment="1" applyProtection="1">
      <alignment horizontal="center" wrapText="1"/>
      <protection/>
    </xf>
    <xf numFmtId="0" fontId="61" fillId="37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33" borderId="41" xfId="0" applyFont="1" applyFill="1" applyBorder="1" applyAlignment="1" applyProtection="1">
      <alignment/>
      <protection/>
    </xf>
    <xf numFmtId="0" fontId="12" fillId="0" borderId="17" xfId="0" applyFont="1" applyBorder="1" applyAlignment="1">
      <alignment/>
    </xf>
    <xf numFmtId="0" fontId="12" fillId="0" borderId="36" xfId="0" applyFont="1" applyBorder="1" applyAlignment="1">
      <alignment/>
    </xf>
    <xf numFmtId="0" fontId="0" fillId="36" borderId="21" xfId="0" applyFont="1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12" fillId="0" borderId="35" xfId="0" applyFont="1" applyBorder="1" applyAlignment="1">
      <alignment/>
    </xf>
    <xf numFmtId="0" fontId="0" fillId="0" borderId="0" xfId="0" applyAlignment="1">
      <alignment/>
    </xf>
    <xf numFmtId="0" fontId="0" fillId="36" borderId="22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6" borderId="12" xfId="0" applyFont="1" applyFill="1" applyBorder="1" applyAlignment="1" applyProtection="1">
      <alignment horizontal="center"/>
      <protection locked="0"/>
    </xf>
    <xf numFmtId="0" fontId="0" fillId="36" borderId="23" xfId="0" applyFill="1" applyBorder="1" applyAlignment="1" applyProtection="1">
      <alignment horizontal="center"/>
      <protection locked="0"/>
    </xf>
    <xf numFmtId="0" fontId="0" fillId="36" borderId="20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0</xdr:rowOff>
    </xdr:from>
    <xdr:to>
      <xdr:col>5</xdr:col>
      <xdr:colOff>28575</xdr:colOff>
      <xdr:row>40</xdr:row>
      <xdr:rowOff>9525</xdr:rowOff>
    </xdr:to>
    <xdr:sp fLocksText="0">
      <xdr:nvSpPr>
        <xdr:cNvPr id="1" name="Tekstvak 2"/>
        <xdr:cNvSpPr txBox="1">
          <a:spLocks noChangeArrowheads="1"/>
        </xdr:cNvSpPr>
      </xdr:nvSpPr>
      <xdr:spPr>
        <a:xfrm>
          <a:off x="19050" y="5753100"/>
          <a:ext cx="6619875" cy="11430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ila06\Desktop\SPORT\aanvraag%20dossier%20subsidie%20sportverenigin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ORT\aanvraag%20dossier%20subsidie%20sportverenigi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ulformulier subsidie sport"/>
      <sheetName val="lijsten"/>
      <sheetName val="Blad3"/>
    </sheetNames>
    <sheetDataSet>
      <sheetData sheetId="1">
        <row r="7">
          <cell r="A7" t="str">
            <v>Ja</v>
          </cell>
        </row>
        <row r="8">
          <cell r="A8" t="str">
            <v>Nee</v>
          </cell>
        </row>
        <row r="10">
          <cell r="A10" t="str">
            <v>Jogbegeleider</v>
          </cell>
        </row>
        <row r="11">
          <cell r="A11" t="str">
            <v>Bewegingsanimator</v>
          </cell>
        </row>
        <row r="12">
          <cell r="A12" t="str">
            <v>Aspirant – initiator</v>
          </cell>
        </row>
        <row r="13">
          <cell r="A13" t="str">
            <v>Sport voor jongeren met een beperking</v>
          </cell>
        </row>
        <row r="14">
          <cell r="A14" t="str">
            <v>Recreatiesportbegeleider</v>
          </cell>
        </row>
        <row r="15">
          <cell r="A15" t="str">
            <v>Initiator in een sporttak</v>
          </cell>
        </row>
        <row r="16">
          <cell r="A16" t="str">
            <v>Basismodule algemeen deel initiator</v>
          </cell>
        </row>
        <row r="17">
          <cell r="A17" t="str">
            <v>Trainer B</v>
          </cell>
        </row>
        <row r="18">
          <cell r="A18" t="str">
            <v>Instructeur B</v>
          </cell>
        </row>
        <row r="19">
          <cell r="A19" t="str">
            <v>Bachelor L.O.</v>
          </cell>
        </row>
        <row r="20">
          <cell r="A20" t="str">
            <v>Basismodule instructeur/trainer B</v>
          </cell>
        </row>
        <row r="21">
          <cell r="A21" t="str">
            <v>Trainer A - toptrainer</v>
          </cell>
        </row>
        <row r="22">
          <cell r="A22" t="str">
            <v>Instructeur A</v>
          </cell>
        </row>
        <row r="23">
          <cell r="A23" t="str">
            <v>Master L.O.</v>
          </cell>
        </row>
        <row r="24">
          <cell r="A24" t="str">
            <v>Basismodule instructeur/trainer A</v>
          </cell>
        </row>
        <row r="25">
          <cell r="A25" t="str">
            <v>jeugdsportcoördinator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ulformulier subsidie sport"/>
      <sheetName val="lijsten"/>
      <sheetName val="Blad3"/>
    </sheetNames>
    <sheetDataSet>
      <sheetData sheetId="1">
        <row r="27">
          <cell r="A27" t="str">
            <v>Bestuursmensen</v>
          </cell>
        </row>
        <row r="28">
          <cell r="A28" t="str">
            <v>Vrijwilligerskorps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jurgen.baeke\AppData\Local\Microsoft\Windows\Temporary%20Internet%20Files\Content.Outlook\WWQAEAH9\actuele%20versie%20reglement\Algemeen%20Subsidiereglement%20Sportverenigingen%2022-12-2011.pdf" TargetMode="External" /><Relationship Id="rId2" Type="http://schemas.openxmlformats.org/officeDocument/2006/relationships/hyperlink" Target="mailto:sportdienst@hechtel-Eksel.be" TargetMode="External" /><Relationship Id="rId3" Type="http://schemas.openxmlformats.org/officeDocument/2006/relationships/hyperlink" Target="mailto:sportdienst@hechtel-eksel.b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SheetLayoutView="100" zoomScalePageLayoutView="0" workbookViewId="0" topLeftCell="A1">
      <selection activeCell="A23" sqref="A23:E23"/>
    </sheetView>
  </sheetViews>
  <sheetFormatPr defaultColWidth="9.140625" defaultRowHeight="12.75"/>
  <cols>
    <col min="1" max="1" width="12.140625" style="35" bestFit="1" customWidth="1"/>
    <col min="2" max="2" width="21.28125" style="35" customWidth="1"/>
    <col min="3" max="4" width="9.140625" style="35" customWidth="1"/>
    <col min="5" max="5" width="50.57421875" style="35" customWidth="1"/>
    <col min="6" max="16384" width="9.140625" style="35" customWidth="1"/>
  </cols>
  <sheetData>
    <row r="1" spans="1:5" ht="22.5">
      <c r="A1" s="151" t="s">
        <v>172</v>
      </c>
      <c r="B1" s="151"/>
      <c r="C1" s="152"/>
      <c r="D1" s="152"/>
      <c r="E1" s="152"/>
    </row>
    <row r="2" spans="1:5" ht="47.25" customHeight="1">
      <c r="A2" s="153" t="s">
        <v>175</v>
      </c>
      <c r="B2" s="154"/>
      <c r="C2" s="154"/>
      <c r="D2" s="154"/>
      <c r="E2" s="154"/>
    </row>
    <row r="3" spans="1:5" s="146" customFormat="1" ht="18">
      <c r="A3" s="150" t="s">
        <v>173</v>
      </c>
      <c r="B3" s="150"/>
      <c r="C3" s="150"/>
      <c r="D3" s="150"/>
      <c r="E3" s="150"/>
    </row>
    <row r="4" spans="1:5" ht="75" customHeight="1">
      <c r="A4" s="153" t="s">
        <v>176</v>
      </c>
      <c r="B4" s="154"/>
      <c r="C4" s="154"/>
      <c r="D4" s="154"/>
      <c r="E4" s="154"/>
    </row>
    <row r="5" spans="1:5" ht="22.5">
      <c r="A5" s="151" t="s">
        <v>174</v>
      </c>
      <c r="B5" s="155"/>
      <c r="C5" s="155"/>
      <c r="D5" s="155"/>
      <c r="E5" s="155"/>
    </row>
    <row r="6" spans="1:5" s="147" customFormat="1" ht="103.5" customHeight="1">
      <c r="A6" s="149" t="s">
        <v>177</v>
      </c>
      <c r="B6" s="149"/>
      <c r="C6" s="149"/>
      <c r="D6" s="149"/>
      <c r="E6" s="149"/>
    </row>
    <row r="7" spans="1:5" ht="35.25" customHeight="1">
      <c r="A7" s="153" t="s">
        <v>178</v>
      </c>
      <c r="B7" s="154"/>
      <c r="C7" s="154"/>
      <c r="D7" s="154"/>
      <c r="E7" s="154"/>
    </row>
    <row r="8" spans="1:5" ht="12.75">
      <c r="A8" s="148"/>
      <c r="B8" s="156" t="s">
        <v>192</v>
      </c>
      <c r="C8" s="156"/>
      <c r="D8" s="156"/>
      <c r="E8" s="156"/>
    </row>
    <row r="9" ht="5.25" customHeight="1"/>
    <row r="10" spans="1:5" ht="12.75">
      <c r="A10" s="125"/>
      <c r="B10" s="156" t="s">
        <v>179</v>
      </c>
      <c r="C10" s="156"/>
      <c r="D10" s="156"/>
      <c r="E10" s="156"/>
    </row>
    <row r="11" spans="1:5" s="43" customFormat="1" ht="5.25" customHeight="1">
      <c r="A11" s="18"/>
      <c r="B11" s="156"/>
      <c r="C11" s="156"/>
      <c r="D11" s="156"/>
      <c r="E11" s="156"/>
    </row>
    <row r="12" spans="1:5" ht="12.75">
      <c r="A12" s="141"/>
      <c r="B12" s="156" t="s">
        <v>180</v>
      </c>
      <c r="C12" s="156"/>
      <c r="D12" s="156"/>
      <c r="E12" s="156"/>
    </row>
    <row r="13" spans="1:5" s="43" customFormat="1" ht="5.25" customHeight="1">
      <c r="A13" s="18"/>
      <c r="B13" s="156"/>
      <c r="C13" s="156"/>
      <c r="D13" s="156"/>
      <c r="E13" s="156"/>
    </row>
    <row r="14" spans="1:5" ht="12.75">
      <c r="A14" s="142"/>
      <c r="B14" s="156" t="s">
        <v>181</v>
      </c>
      <c r="C14" s="156"/>
      <c r="D14" s="156"/>
      <c r="E14" s="156"/>
    </row>
    <row r="15" s="43" customFormat="1" ht="12.75">
      <c r="A15" s="57"/>
    </row>
    <row r="16" spans="1:5" ht="12.75">
      <c r="A16" s="156" t="s">
        <v>184</v>
      </c>
      <c r="B16" s="156"/>
      <c r="C16" s="156"/>
      <c r="D16" s="156"/>
      <c r="E16" s="156"/>
    </row>
    <row r="17" spans="1:5" ht="24.75" customHeight="1">
      <c r="A17" s="157" t="s">
        <v>186</v>
      </c>
      <c r="B17" s="158"/>
      <c r="C17" s="159" t="s">
        <v>185</v>
      </c>
      <c r="D17" s="159"/>
      <c r="E17" s="159"/>
    </row>
    <row r="18" spans="1:5" ht="22.5">
      <c r="A18" s="151" t="s">
        <v>182</v>
      </c>
      <c r="B18" s="155"/>
      <c r="C18" s="155"/>
      <c r="D18" s="155"/>
      <c r="E18" s="155"/>
    </row>
    <row r="19" spans="1:5" ht="35.25" customHeight="1">
      <c r="A19" s="153" t="s">
        <v>187</v>
      </c>
      <c r="B19" s="154"/>
      <c r="C19" s="154"/>
      <c r="D19" s="154"/>
      <c r="E19" s="154"/>
    </row>
    <row r="20" spans="1:2" ht="12.75">
      <c r="A20" s="35" t="s">
        <v>190</v>
      </c>
      <c r="B20" s="145" t="s">
        <v>183</v>
      </c>
    </row>
    <row r="21" spans="1:2" ht="12.75">
      <c r="A21" s="35" t="s">
        <v>188</v>
      </c>
      <c r="B21" s="35" t="s">
        <v>189</v>
      </c>
    </row>
    <row r="23" spans="1:5" ht="18">
      <c r="A23" s="160" t="s">
        <v>191</v>
      </c>
      <c r="B23" s="161"/>
      <c r="C23" s="161"/>
      <c r="D23" s="161"/>
      <c r="E23" s="161"/>
    </row>
  </sheetData>
  <sheetProtection password="BB43" sheet="1" objects="1" scenarios="1" selectLockedCells="1"/>
  <mergeCells count="19">
    <mergeCell ref="A23:E23"/>
    <mergeCell ref="B8:E8"/>
    <mergeCell ref="B10:E10"/>
    <mergeCell ref="B11:E11"/>
    <mergeCell ref="B12:E12"/>
    <mergeCell ref="B13:E13"/>
    <mergeCell ref="B14:E14"/>
    <mergeCell ref="A7:E7"/>
    <mergeCell ref="A18:E18"/>
    <mergeCell ref="A16:E16"/>
    <mergeCell ref="A19:E19"/>
    <mergeCell ref="A17:B17"/>
    <mergeCell ref="C17:E17"/>
    <mergeCell ref="A6:E6"/>
    <mergeCell ref="A3:E3"/>
    <mergeCell ref="A1:E1"/>
    <mergeCell ref="A2:E2"/>
    <mergeCell ref="A4:E4"/>
    <mergeCell ref="A5:E5"/>
  </mergeCells>
  <hyperlinks>
    <hyperlink ref="A3:E3" r:id="rId1" display="Subsidiereglement voor sportverenigingen"/>
    <hyperlink ref="B20" r:id="rId2" display="sportdienst@hechtel-Eksel.be"/>
    <hyperlink ref="A17" r:id="rId3" display="sportdienst@hechtel-eksel.be"/>
    <hyperlink ref="A23:E23" location="'Luik 1'!C2" display="klik hier om te beginnen met het invullen van het aanvraagformulier"/>
  </hyperlinks>
  <printOptions/>
  <pageMargins left="0.7" right="0.7" top="0.75" bottom="0.75" header="0.3" footer="0.3"/>
  <pageSetup horizontalDpi="600" verticalDpi="600" orientation="portrait" paperSize="9" scale="8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workbookViewId="0" topLeftCell="A1">
      <selection activeCell="C2" sqref="C2:E2"/>
    </sheetView>
  </sheetViews>
  <sheetFormatPr defaultColWidth="9.140625" defaultRowHeight="12.75"/>
  <cols>
    <col min="1" max="1" width="3.7109375" style="34" customWidth="1"/>
    <col min="2" max="2" width="36.140625" style="34" customWidth="1"/>
    <col min="3" max="3" width="20.57421875" style="34" customWidth="1"/>
    <col min="4" max="4" width="12.00390625" style="34" customWidth="1"/>
    <col min="5" max="5" width="12.7109375" style="51" customWidth="1"/>
    <col min="6" max="6" width="9.140625" style="51" customWidth="1"/>
    <col min="7" max="7" width="9.140625" style="34" customWidth="1"/>
    <col min="8" max="8" width="9.140625" style="51" customWidth="1"/>
    <col min="9" max="16384" width="9.140625" style="34" customWidth="1"/>
  </cols>
  <sheetData>
    <row r="1" spans="1:8" s="99" customFormat="1" ht="15">
      <c r="A1" s="96" t="s">
        <v>0</v>
      </c>
      <c r="B1" s="97"/>
      <c r="C1" s="97"/>
      <c r="D1" s="97"/>
      <c r="E1" s="98"/>
      <c r="F1" s="98"/>
      <c r="H1" s="98"/>
    </row>
    <row r="2" spans="1:5" ht="12.75">
      <c r="A2" s="162" t="s">
        <v>140</v>
      </c>
      <c r="B2" s="162"/>
      <c r="C2" s="165"/>
      <c r="D2" s="165"/>
      <c r="E2" s="165"/>
    </row>
    <row r="3" spans="1:5" ht="12.75">
      <c r="A3" s="162" t="s">
        <v>2</v>
      </c>
      <c r="B3" s="162"/>
      <c r="C3" s="165"/>
      <c r="D3" s="165"/>
      <c r="E3" s="165"/>
    </row>
    <row r="4" spans="1:5" ht="12.75">
      <c r="A4" s="162" t="s">
        <v>3</v>
      </c>
      <c r="B4" s="162"/>
      <c r="C4" s="165"/>
      <c r="D4" s="165"/>
      <c r="E4" s="165"/>
    </row>
    <row r="5" spans="1:5" ht="12.75">
      <c r="A5" s="162" t="s">
        <v>35</v>
      </c>
      <c r="B5" s="162"/>
      <c r="C5" s="165"/>
      <c r="D5" s="165"/>
      <c r="E5" s="166"/>
    </row>
    <row r="6" spans="1:5" ht="12.75">
      <c r="A6" s="35"/>
      <c r="B6" s="35"/>
      <c r="C6" s="35"/>
      <c r="D6" s="35"/>
      <c r="E6" s="50"/>
    </row>
    <row r="7" spans="1:8" s="99" customFormat="1" ht="15">
      <c r="A7" s="96" t="s">
        <v>4</v>
      </c>
      <c r="B7" s="97"/>
      <c r="C7" s="97"/>
      <c r="D7" s="97"/>
      <c r="E7" s="98"/>
      <c r="F7" s="98"/>
      <c r="H7" s="98"/>
    </row>
    <row r="8" spans="1:5" ht="12.75">
      <c r="A8" s="162" t="s">
        <v>1</v>
      </c>
      <c r="B8" s="162"/>
      <c r="C8" s="165"/>
      <c r="D8" s="165"/>
      <c r="E8" s="165"/>
    </row>
    <row r="9" spans="1:5" ht="12.75">
      <c r="A9" s="162" t="s">
        <v>139</v>
      </c>
      <c r="B9" s="162"/>
      <c r="C9" s="165"/>
      <c r="D9" s="165"/>
      <c r="E9" s="165"/>
    </row>
    <row r="10" spans="1:5" ht="12.75">
      <c r="A10" s="162" t="s">
        <v>5</v>
      </c>
      <c r="B10" s="162"/>
      <c r="C10" s="165"/>
      <c r="D10" s="165"/>
      <c r="E10" s="165"/>
    </row>
    <row r="11" spans="1:8" ht="12.75">
      <c r="A11" s="164"/>
      <c r="B11" s="156"/>
      <c r="C11" s="167"/>
      <c r="D11" s="168"/>
      <c r="E11" s="67"/>
      <c r="H11" s="50"/>
    </row>
    <row r="12" spans="1:8" ht="12.75">
      <c r="A12" s="162" t="s">
        <v>6</v>
      </c>
      <c r="B12" s="162"/>
      <c r="C12" s="165"/>
      <c r="D12" s="165"/>
      <c r="E12" s="165"/>
      <c r="H12" s="50"/>
    </row>
    <row r="13" spans="1:8" ht="12.75">
      <c r="A13" s="171" t="s">
        <v>7</v>
      </c>
      <c r="B13" s="172"/>
      <c r="C13" s="165"/>
      <c r="D13" s="165"/>
      <c r="E13" s="165"/>
      <c r="F13" s="95"/>
      <c r="H13" s="50"/>
    </row>
    <row r="14" spans="1:5" ht="12.75">
      <c r="A14" s="35"/>
      <c r="B14" s="35"/>
      <c r="C14" s="35"/>
      <c r="D14" s="35"/>
      <c r="E14" s="50"/>
    </row>
    <row r="15" spans="1:5" ht="22.5">
      <c r="A15" s="151" t="s">
        <v>36</v>
      </c>
      <c r="B15" s="151"/>
      <c r="C15" s="152"/>
      <c r="D15" s="152"/>
      <c r="E15" s="152"/>
    </row>
    <row r="16" spans="1:5" ht="12.75">
      <c r="A16" s="35"/>
      <c r="B16" s="35"/>
      <c r="C16" s="35"/>
      <c r="D16" s="35"/>
      <c r="E16" s="50"/>
    </row>
    <row r="17" spans="1:5" ht="12.75">
      <c r="A17" s="7" t="s">
        <v>14</v>
      </c>
      <c r="B17" s="163" t="s">
        <v>15</v>
      </c>
      <c r="C17" s="163"/>
      <c r="D17" s="163"/>
      <c r="E17" s="163"/>
    </row>
    <row r="18" spans="1:5" ht="12.75">
      <c r="A18" s="7" t="s">
        <v>17</v>
      </c>
      <c r="B18" s="163" t="s">
        <v>18</v>
      </c>
      <c r="C18" s="163"/>
      <c r="D18" s="163"/>
      <c r="E18" s="163"/>
    </row>
    <row r="19" spans="1:8" s="36" customFormat="1" ht="12.75">
      <c r="A19" s="8"/>
      <c r="B19" s="18"/>
      <c r="C19" s="18"/>
      <c r="D19" s="18"/>
      <c r="E19" s="58"/>
      <c r="F19" s="66"/>
      <c r="H19" s="66"/>
    </row>
    <row r="20" spans="1:5" ht="13.5" thickBot="1">
      <c r="A20" s="179" t="s">
        <v>16</v>
      </c>
      <c r="B20" s="180"/>
      <c r="C20" s="180"/>
      <c r="D20" s="44"/>
      <c r="E20" s="75" t="s">
        <v>27</v>
      </c>
    </row>
    <row r="21" spans="1:5" ht="13.5" thickBot="1">
      <c r="A21" s="181" t="s">
        <v>131</v>
      </c>
      <c r="B21" s="181"/>
      <c r="C21" s="169"/>
      <c r="D21" s="170"/>
      <c r="E21" s="86">
        <f>IF(C21&lt;6,0,IF(C21&gt;300,60,CEILING((C21-5)/5,1)))</f>
        <v>0</v>
      </c>
    </row>
    <row r="22" spans="1:5" ht="13.5" thickBot="1">
      <c r="A22" s="181" t="s">
        <v>132</v>
      </c>
      <c r="B22" s="181"/>
      <c r="C22" s="169"/>
      <c r="D22" s="170"/>
      <c r="E22" s="86">
        <f>IF(C22&lt;6,0,IF(C22&gt;300,60,CEILING((C22-5)/5,1)))</f>
        <v>0</v>
      </c>
    </row>
    <row r="23" spans="1:5" ht="12.75">
      <c r="A23" s="35"/>
      <c r="B23" s="35"/>
      <c r="C23" s="35"/>
      <c r="D23" s="35"/>
      <c r="E23" s="50"/>
    </row>
    <row r="24" spans="1:5" ht="12.75">
      <c r="A24" s="7" t="s">
        <v>19</v>
      </c>
      <c r="B24" s="163" t="s">
        <v>20</v>
      </c>
      <c r="C24" s="163"/>
      <c r="D24" s="163"/>
      <c r="E24" s="163"/>
    </row>
    <row r="25" spans="1:5" ht="12.75">
      <c r="A25" s="35"/>
      <c r="B25" s="35"/>
      <c r="C25" s="35"/>
      <c r="D25" s="35"/>
      <c r="E25" s="49" t="s">
        <v>10</v>
      </c>
    </row>
    <row r="26" spans="1:5" ht="12.75">
      <c r="A26" s="191" t="s">
        <v>21</v>
      </c>
      <c r="B26" s="192"/>
      <c r="C26" s="192"/>
      <c r="D26" s="193"/>
      <c r="E26" s="76">
        <v>5</v>
      </c>
    </row>
    <row r="27" spans="1:5" ht="12.75">
      <c r="A27" s="194" t="s">
        <v>23</v>
      </c>
      <c r="B27" s="195"/>
      <c r="C27" s="195"/>
      <c r="D27" s="196"/>
      <c r="E27" s="37">
        <v>20</v>
      </c>
    </row>
    <row r="28" spans="1:5" ht="12.75">
      <c r="A28" s="188" t="s">
        <v>22</v>
      </c>
      <c r="B28" s="189"/>
      <c r="C28" s="189"/>
      <c r="D28" s="190"/>
      <c r="E28" s="38">
        <v>5</v>
      </c>
    </row>
    <row r="29" spans="1:5" ht="12.75">
      <c r="A29" s="35"/>
      <c r="B29" s="35"/>
      <c r="C29" s="35"/>
      <c r="D29" s="35"/>
      <c r="E29" s="50"/>
    </row>
    <row r="30" spans="1:5" ht="12.75">
      <c r="A30" s="6"/>
      <c r="B30" s="6"/>
      <c r="D30" s="5" t="s">
        <v>26</v>
      </c>
      <c r="E30" s="52" t="s">
        <v>27</v>
      </c>
    </row>
    <row r="31" spans="1:5" ht="12.75">
      <c r="A31" s="200" t="s">
        <v>28</v>
      </c>
      <c r="B31" s="204"/>
      <c r="C31" s="201"/>
      <c r="D31" s="84"/>
      <c r="E31" s="54">
        <f>IF(D31="ja",E26,0)</f>
        <v>0</v>
      </c>
    </row>
    <row r="32" spans="1:5" ht="12.75">
      <c r="A32" s="173" t="s">
        <v>29</v>
      </c>
      <c r="B32" s="174"/>
      <c r="C32" s="175"/>
      <c r="D32" s="85"/>
      <c r="E32" s="60">
        <f>IF(D32="ja",E27,0)</f>
        <v>0</v>
      </c>
    </row>
    <row r="33" spans="1:5" ht="12.75">
      <c r="A33" s="17"/>
      <c r="B33" s="17"/>
      <c r="C33" s="36"/>
      <c r="D33" s="2" t="s">
        <v>30</v>
      </c>
      <c r="E33" s="91" t="s">
        <v>27</v>
      </c>
    </row>
    <row r="34" spans="1:5" ht="25.5" customHeight="1" thickBot="1">
      <c r="A34" s="176" t="s">
        <v>134</v>
      </c>
      <c r="B34" s="177"/>
      <c r="C34" s="178"/>
      <c r="D34" s="92"/>
      <c r="E34" s="53">
        <f>D34*E28</f>
        <v>0</v>
      </c>
    </row>
    <row r="35" spans="1:5" ht="13.5" thickBot="1">
      <c r="A35" s="6"/>
      <c r="B35" s="6"/>
      <c r="C35" s="202" t="s">
        <v>112</v>
      </c>
      <c r="D35" s="203"/>
      <c r="E35" s="56">
        <f>SUM(E31:E34)</f>
        <v>0</v>
      </c>
    </row>
    <row r="36" spans="1:5" ht="12.75">
      <c r="A36" s="35"/>
      <c r="B36" s="35"/>
      <c r="C36" s="35"/>
      <c r="D36" s="35"/>
      <c r="E36" s="50"/>
    </row>
    <row r="37" spans="1:5" ht="12.75">
      <c r="A37" s="7" t="s">
        <v>24</v>
      </c>
      <c r="B37" s="163" t="s">
        <v>25</v>
      </c>
      <c r="C37" s="163"/>
      <c r="D37" s="163"/>
      <c r="E37" s="163"/>
    </row>
    <row r="38" spans="1:6" ht="12.75">
      <c r="A38" s="8"/>
      <c r="B38" s="18"/>
      <c r="C38" s="18"/>
      <c r="D38" s="18"/>
      <c r="E38" s="49" t="s">
        <v>27</v>
      </c>
      <c r="F38" s="66"/>
    </row>
    <row r="39" spans="1:5" ht="12.75">
      <c r="A39" s="191" t="s">
        <v>33</v>
      </c>
      <c r="B39" s="192"/>
      <c r="C39" s="192"/>
      <c r="D39" s="122"/>
      <c r="E39" s="24">
        <v>5</v>
      </c>
    </row>
    <row r="40" spans="1:5" ht="12.75">
      <c r="A40" s="194" t="s">
        <v>34</v>
      </c>
      <c r="B40" s="195"/>
      <c r="C40" s="195"/>
      <c r="D40" s="196"/>
      <c r="E40" s="26">
        <v>5</v>
      </c>
    </row>
    <row r="41" spans="1:5" ht="12.75">
      <c r="A41" s="188" t="s">
        <v>31</v>
      </c>
      <c r="B41" s="189"/>
      <c r="C41" s="189"/>
      <c r="D41" s="190"/>
      <c r="E41" s="25">
        <v>5</v>
      </c>
    </row>
    <row r="42" spans="1:5" ht="12.75">
      <c r="A42" s="35"/>
      <c r="B42" s="35"/>
      <c r="C42" s="35"/>
      <c r="D42" s="35"/>
      <c r="E42" s="50"/>
    </row>
    <row r="43" spans="1:5" ht="12.75">
      <c r="A43" s="197" t="s">
        <v>135</v>
      </c>
      <c r="B43" s="198"/>
      <c r="C43" s="199"/>
      <c r="D43" s="93"/>
      <c r="E43" s="50"/>
    </row>
    <row r="44" spans="1:5" ht="12.75">
      <c r="A44" s="6"/>
      <c r="B44" s="6"/>
      <c r="C44" s="5" t="s">
        <v>26</v>
      </c>
      <c r="D44" s="87" t="s">
        <v>136</v>
      </c>
      <c r="E44" s="52" t="s">
        <v>27</v>
      </c>
    </row>
    <row r="45" spans="1:5" ht="12.75">
      <c r="A45" s="200" t="s">
        <v>138</v>
      </c>
      <c r="B45" s="201"/>
      <c r="C45" s="84"/>
      <c r="D45" s="94"/>
      <c r="E45" s="54">
        <f>IF(C45="ja",E39,0)</f>
        <v>0</v>
      </c>
    </row>
    <row r="46" spans="1:5" ht="12.75">
      <c r="A46" s="208" t="s">
        <v>137</v>
      </c>
      <c r="B46" s="209"/>
      <c r="C46" s="100"/>
      <c r="D46" s="101"/>
      <c r="E46" s="59">
        <f>IF(C46="ja",E40,0)</f>
        <v>0</v>
      </c>
    </row>
    <row r="47" spans="1:5" ht="12.75">
      <c r="A47" s="176" t="s">
        <v>32</v>
      </c>
      <c r="B47" s="205"/>
      <c r="C47" s="177"/>
      <c r="D47" s="206"/>
      <c r="E47" s="207"/>
    </row>
    <row r="48" spans="1:5" ht="12.75">
      <c r="A48" s="210"/>
      <c r="B48" s="211"/>
      <c r="C48" s="212"/>
      <c r="D48" s="213"/>
      <c r="E48" s="59">
        <f>IF(ISBLANK(A48),0,E$41)</f>
        <v>0</v>
      </c>
    </row>
    <row r="49" spans="1:5" ht="12.75">
      <c r="A49" s="184"/>
      <c r="B49" s="185"/>
      <c r="C49" s="186"/>
      <c r="D49" s="187"/>
      <c r="E49" s="59">
        <f>IF(ISBLANK(A49),0,E$41)</f>
        <v>0</v>
      </c>
    </row>
    <row r="50" spans="1:5" ht="12.75">
      <c r="A50" s="184"/>
      <c r="B50" s="185"/>
      <c r="C50" s="186"/>
      <c r="D50" s="187"/>
      <c r="E50" s="59">
        <f>IF(ISBLANK(A50),0,E$41)</f>
        <v>0</v>
      </c>
    </row>
    <row r="51" spans="1:5" ht="12.75">
      <c r="A51" s="184"/>
      <c r="B51" s="185"/>
      <c r="C51" s="186"/>
      <c r="D51" s="187"/>
      <c r="E51" s="59">
        <f>IF(ISBLANK(A51),0,E$41)</f>
        <v>0</v>
      </c>
    </row>
    <row r="52" spans="1:5" ht="13.5" thickBot="1">
      <c r="A52" s="214"/>
      <c r="B52" s="215"/>
      <c r="C52" s="216"/>
      <c r="D52" s="217"/>
      <c r="E52" s="59">
        <f>IF(ISBLANK(A52),0,E$41)</f>
        <v>0</v>
      </c>
    </row>
    <row r="53" spans="1:5" ht="13.5" thickBot="1">
      <c r="A53" s="35"/>
      <c r="B53" s="10"/>
      <c r="C53" s="182" t="s">
        <v>141</v>
      </c>
      <c r="D53" s="183"/>
      <c r="E53" s="56">
        <f>IF(SUM(E45:E52)&lt;25,SUM(E45:E52),25)</f>
        <v>0</v>
      </c>
    </row>
    <row r="55" spans="1:5" ht="12.75" customHeight="1">
      <c r="A55" s="160" t="s">
        <v>147</v>
      </c>
      <c r="B55" s="161"/>
      <c r="C55" s="161"/>
      <c r="D55" s="161"/>
      <c r="E55" s="161"/>
    </row>
    <row r="56" spans="1:5" ht="26.25" customHeight="1">
      <c r="A56" s="161"/>
      <c r="B56" s="161"/>
      <c r="C56" s="161"/>
      <c r="D56" s="161"/>
      <c r="E56" s="161"/>
    </row>
  </sheetData>
  <sheetProtection password="BB43" sheet="1" objects="1" scenarios="1" selectLockedCells="1"/>
  <mergeCells count="51">
    <mergeCell ref="A39:C39"/>
    <mergeCell ref="A50:D50"/>
    <mergeCell ref="B37:E37"/>
    <mergeCell ref="A55:E56"/>
    <mergeCell ref="A40:D40"/>
    <mergeCell ref="A47:E47"/>
    <mergeCell ref="A46:B46"/>
    <mergeCell ref="A48:D48"/>
    <mergeCell ref="A52:D52"/>
    <mergeCell ref="A51:D51"/>
    <mergeCell ref="C53:D53"/>
    <mergeCell ref="A49:D49"/>
    <mergeCell ref="A41:D41"/>
    <mergeCell ref="A26:D26"/>
    <mergeCell ref="A27:D27"/>
    <mergeCell ref="A28:D28"/>
    <mergeCell ref="A43:C43"/>
    <mergeCell ref="A45:B45"/>
    <mergeCell ref="C35:D35"/>
    <mergeCell ref="A31:C31"/>
    <mergeCell ref="A32:C32"/>
    <mergeCell ref="A34:C34"/>
    <mergeCell ref="A20:C20"/>
    <mergeCell ref="B24:E24"/>
    <mergeCell ref="A21:B21"/>
    <mergeCell ref="A22:B22"/>
    <mergeCell ref="B18:E18"/>
    <mergeCell ref="C11:D11"/>
    <mergeCell ref="C21:D21"/>
    <mergeCell ref="C22:D22"/>
    <mergeCell ref="A13:B13"/>
    <mergeCell ref="C13:E13"/>
    <mergeCell ref="A2:B2"/>
    <mergeCell ref="A3:B3"/>
    <mergeCell ref="A4:B4"/>
    <mergeCell ref="A8:B8"/>
    <mergeCell ref="A5:B5"/>
    <mergeCell ref="C2:E2"/>
    <mergeCell ref="C3:E3"/>
    <mergeCell ref="C4:E4"/>
    <mergeCell ref="C8:E8"/>
    <mergeCell ref="C5:E5"/>
    <mergeCell ref="A9:B9"/>
    <mergeCell ref="A10:B10"/>
    <mergeCell ref="B17:E17"/>
    <mergeCell ref="A11:B11"/>
    <mergeCell ref="A12:B12"/>
    <mergeCell ref="A15:E15"/>
    <mergeCell ref="C9:E9"/>
    <mergeCell ref="C12:E12"/>
    <mergeCell ref="C10:E10"/>
  </mergeCells>
  <dataValidations count="2">
    <dataValidation type="list" allowBlank="1" showInputMessage="1" showErrorMessage="1" sqref="C45:C46 C4:E4 D31:D32">
      <formula1>janee</formula1>
    </dataValidation>
    <dataValidation type="list" allowBlank="1" showInputMessage="1" showErrorMessage="1" sqref="D34">
      <formula1>opsomming0tot2</formula1>
    </dataValidation>
  </dataValidations>
  <hyperlinks>
    <hyperlink ref="B55:C56" location="'Luik 2 '!E15" display="Indien u luik 1 volledig hebt ingevuld, klik hier om verder te gaan"/>
    <hyperlink ref="A55:E56" location="'Luik 2 '!A1" display="Indien u luik 1 volledig hebt ingevuld,                                                   klik hier om verder te gaan"/>
  </hyperlinks>
  <printOptions/>
  <pageMargins left="0.75" right="0.75" top="0.5416666666666666" bottom="0.46875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.421875" style="34" customWidth="1"/>
    <col min="2" max="2" width="18.00390625" style="34" customWidth="1"/>
    <col min="3" max="3" width="33.140625" style="34" customWidth="1"/>
    <col min="4" max="4" width="18.00390625" style="51" customWidth="1"/>
    <col min="5" max="5" width="17.7109375" style="51" customWidth="1"/>
    <col min="6" max="6" width="9.140625" style="34" customWidth="1"/>
    <col min="7" max="7" width="9.140625" style="51" customWidth="1"/>
    <col min="8" max="16384" width="9.140625" style="34" customWidth="1"/>
  </cols>
  <sheetData>
    <row r="1" spans="1:5" ht="22.5">
      <c r="A1" s="220" t="s">
        <v>37</v>
      </c>
      <c r="B1" s="220"/>
      <c r="C1" s="221"/>
      <c r="D1" s="221"/>
      <c r="E1" s="221"/>
    </row>
    <row r="2" ht="12.75"/>
    <row r="3" spans="1:5" ht="12.75">
      <c r="A3" s="7" t="s">
        <v>38</v>
      </c>
      <c r="B3" s="163" t="s">
        <v>39</v>
      </c>
      <c r="C3" s="218"/>
      <c r="D3" s="218"/>
      <c r="E3" s="218"/>
    </row>
    <row r="4" ht="12.75"/>
    <row r="5" spans="1:5" ht="12.75">
      <c r="A5" s="222" t="s">
        <v>40</v>
      </c>
      <c r="B5" s="222"/>
      <c r="C5" s="222"/>
      <c r="D5" s="223"/>
      <c r="E5" s="223"/>
    </row>
    <row r="6" spans="1:5" ht="12.75">
      <c r="A6" s="46"/>
      <c r="B6" s="47"/>
      <c r="C6" s="47"/>
      <c r="D6" s="224" t="s">
        <v>46</v>
      </c>
      <c r="E6" s="225"/>
    </row>
    <row r="7" spans="1:5" ht="25.5" customHeight="1">
      <c r="A7" s="46"/>
      <c r="B7" s="47"/>
      <c r="C7" s="47"/>
      <c r="D7" s="88" t="s">
        <v>44</v>
      </c>
      <c r="E7" s="89" t="s">
        <v>45</v>
      </c>
    </row>
    <row r="8" spans="1:5" ht="25.5" customHeight="1">
      <c r="A8" s="226" t="s">
        <v>51</v>
      </c>
      <c r="B8" s="227"/>
      <c r="C8" s="228"/>
      <c r="D8" s="49">
        <v>5</v>
      </c>
      <c r="E8" s="49">
        <v>4</v>
      </c>
    </row>
    <row r="9" ht="12.75"/>
    <row r="10" ht="12.75"/>
    <row r="11" spans="1:5" ht="12.75">
      <c r="A11" s="229" t="s">
        <v>48</v>
      </c>
      <c r="B11" s="230"/>
      <c r="C11" s="230"/>
      <c r="D11" s="230"/>
      <c r="E11" s="113"/>
    </row>
    <row r="12" ht="12.75"/>
    <row r="13" spans="4:5" ht="12.75">
      <c r="D13" s="68" t="s">
        <v>26</v>
      </c>
      <c r="E13" s="52" t="s">
        <v>27</v>
      </c>
    </row>
    <row r="14" spans="1:5" ht="25.5" customHeight="1">
      <c r="A14" s="219" t="s">
        <v>69</v>
      </c>
      <c r="B14" s="198"/>
      <c r="C14" s="199"/>
      <c r="D14" s="67"/>
      <c r="E14" s="53">
        <f>IF(D14="ja",IF(E$11=lijsten!A$11,D$23,IF(E$11=lijsten!A$12,E$8,0)),0)</f>
        <v>0</v>
      </c>
    </row>
    <row r="15" spans="1:5" ht="25.5" customHeight="1">
      <c r="A15" s="219" t="s">
        <v>70</v>
      </c>
      <c r="B15" s="219"/>
      <c r="C15" s="219"/>
      <c r="D15" s="67"/>
      <c r="E15" s="53">
        <f>IF(D15="ja",IF(E$11=lijsten!A$11,D$23,IF(E$11=lijsten!A$12,E$8,0)),0)</f>
        <v>0</v>
      </c>
    </row>
    <row r="16" spans="1:5" ht="25.5" customHeight="1">
      <c r="A16" s="219" t="s">
        <v>41</v>
      </c>
      <c r="B16" s="219"/>
      <c r="C16" s="219"/>
      <c r="D16" s="67"/>
      <c r="E16" s="53">
        <f>IF(D16="ja",IF(E$11=lijsten!A$11,D$23,IF(E$11=lijsten!A$12,E$8,0)),0)</f>
        <v>0</v>
      </c>
    </row>
    <row r="17" spans="1:5" ht="25.5" customHeight="1">
      <c r="A17" s="219" t="s">
        <v>42</v>
      </c>
      <c r="B17" s="219"/>
      <c r="C17" s="219"/>
      <c r="D17" s="67"/>
      <c r="E17" s="53">
        <f>IF(D17="ja",IF(E$11=lijsten!A$11,D$23,IF(E$11=lijsten!A$12,E$8,0)),0)</f>
        <v>0</v>
      </c>
    </row>
    <row r="18" spans="1:5" ht="25.5" customHeight="1" thickBot="1">
      <c r="A18" s="219" t="s">
        <v>43</v>
      </c>
      <c r="B18" s="219"/>
      <c r="C18" s="219"/>
      <c r="D18" s="69"/>
      <c r="E18" s="53">
        <f>IF(D18="ja",IF(E$11=lijsten!A$11,D$23,IF(E$11=lijsten!A$12,E$8,0)),0)</f>
        <v>0</v>
      </c>
    </row>
    <row r="19" spans="4:5" ht="13.5" thickBot="1">
      <c r="D19" s="70" t="s">
        <v>11</v>
      </c>
      <c r="E19" s="55">
        <f>SUM(E14:E18)</f>
        <v>0</v>
      </c>
    </row>
    <row r="20" ht="12.75"/>
    <row r="21" spans="1:5" ht="12.75">
      <c r="A21" s="222" t="s">
        <v>47</v>
      </c>
      <c r="B21" s="222"/>
      <c r="C21" s="222"/>
      <c r="D21" s="223"/>
      <c r="E21" s="223"/>
    </row>
    <row r="22" spans="1:5" ht="12.75">
      <c r="A22" s="46"/>
      <c r="B22" s="47"/>
      <c r="C22" s="47"/>
      <c r="D22" s="49" t="s">
        <v>46</v>
      </c>
      <c r="E22" s="50"/>
    </row>
    <row r="23" spans="1:5" ht="25.5" customHeight="1">
      <c r="A23" s="226" t="s">
        <v>52</v>
      </c>
      <c r="B23" s="227"/>
      <c r="C23" s="228"/>
      <c r="D23" s="49">
        <v>5</v>
      </c>
      <c r="E23" s="50"/>
    </row>
    <row r="24" spans="1:7" s="36" customFormat="1" ht="12.75" customHeight="1">
      <c r="A24" s="119"/>
      <c r="B24" s="119"/>
      <c r="C24" s="120"/>
      <c r="D24" s="121"/>
      <c r="E24" s="62"/>
      <c r="G24" s="66"/>
    </row>
    <row r="25" spans="1:5" ht="12.75">
      <c r="A25" s="46"/>
      <c r="B25" s="45"/>
      <c r="C25" s="45"/>
      <c r="D25" s="68" t="s">
        <v>26</v>
      </c>
      <c r="E25" s="52" t="s">
        <v>27</v>
      </c>
    </row>
    <row r="26" spans="1:5" ht="25.5" customHeight="1">
      <c r="A26" s="219" t="s">
        <v>69</v>
      </c>
      <c r="B26" s="219"/>
      <c r="C26" s="219"/>
      <c r="D26" s="67"/>
      <c r="E26" s="53">
        <f>IF(D26="ja",D$23,0)</f>
        <v>0</v>
      </c>
    </row>
    <row r="27" spans="1:5" ht="25.5" customHeight="1">
      <c r="A27" s="219" t="s">
        <v>70</v>
      </c>
      <c r="B27" s="219"/>
      <c r="C27" s="219"/>
      <c r="D27" s="67"/>
      <c r="E27" s="53">
        <f>IF(D27="ja",D$23,0)</f>
        <v>0</v>
      </c>
    </row>
    <row r="28" spans="1:5" ht="24" customHeight="1">
      <c r="A28" s="219" t="s">
        <v>41</v>
      </c>
      <c r="B28" s="219"/>
      <c r="C28" s="219"/>
      <c r="D28" s="67"/>
      <c r="E28" s="53">
        <f>IF(D28="ja",D$23,0)</f>
        <v>0</v>
      </c>
    </row>
    <row r="29" spans="1:5" ht="25.5" customHeight="1">
      <c r="A29" s="219" t="s">
        <v>42</v>
      </c>
      <c r="B29" s="219"/>
      <c r="C29" s="219"/>
      <c r="D29" s="67"/>
      <c r="E29" s="53">
        <f>IF(D29="ja",D$23,0)</f>
        <v>0</v>
      </c>
    </row>
    <row r="30" spans="1:5" ht="26.25" customHeight="1" thickBot="1">
      <c r="A30" s="219" t="s">
        <v>43</v>
      </c>
      <c r="B30" s="219"/>
      <c r="C30" s="219"/>
      <c r="D30" s="69"/>
      <c r="E30" s="53">
        <f>IF(D30="ja",D$23,0)</f>
        <v>0</v>
      </c>
    </row>
    <row r="31" spans="4:5" ht="13.5" thickBot="1">
      <c r="D31" s="90" t="s">
        <v>11</v>
      </c>
      <c r="E31" s="55">
        <f>SUM(E26:E30)</f>
        <v>0</v>
      </c>
    </row>
    <row r="32" spans="3:5" ht="13.5" thickBot="1">
      <c r="C32" s="237" t="s">
        <v>112</v>
      </c>
      <c r="D32" s="238"/>
      <c r="E32" s="56">
        <f>SUM(E19,E31)</f>
        <v>0</v>
      </c>
    </row>
    <row r="33" spans="4:7" s="36" customFormat="1" ht="12.75">
      <c r="D33" s="58"/>
      <c r="E33" s="57"/>
      <c r="G33" s="66"/>
    </row>
    <row r="34" spans="1:5" ht="12.75">
      <c r="A34" s="7" t="s">
        <v>53</v>
      </c>
      <c r="B34" s="163" t="s">
        <v>54</v>
      </c>
      <c r="C34" s="218"/>
      <c r="D34" s="155"/>
      <c r="E34" s="218"/>
    </row>
    <row r="35" ht="12.75">
      <c r="D35" s="49" t="s">
        <v>46</v>
      </c>
    </row>
    <row r="36" spans="1:4" ht="25.5" customHeight="1">
      <c r="A36" s="226" t="s">
        <v>55</v>
      </c>
      <c r="B36" s="227"/>
      <c r="C36" s="228"/>
      <c r="D36" s="49">
        <v>10</v>
      </c>
    </row>
    <row r="37" spans="1:4" ht="12.75">
      <c r="A37" s="226" t="s">
        <v>62</v>
      </c>
      <c r="B37" s="227"/>
      <c r="C37" s="228"/>
      <c r="D37" s="49">
        <v>5</v>
      </c>
    </row>
    <row r="38" ht="12.75"/>
    <row r="39" spans="1:5" ht="12.75">
      <c r="A39" s="234" t="s">
        <v>56</v>
      </c>
      <c r="B39" s="235"/>
      <c r="C39" s="236"/>
      <c r="D39" s="53" t="s">
        <v>57</v>
      </c>
      <c r="E39" s="23" t="s">
        <v>27</v>
      </c>
    </row>
    <row r="40" spans="1:5" ht="12.75">
      <c r="A40" s="210"/>
      <c r="B40" s="211"/>
      <c r="C40" s="240"/>
      <c r="D40" s="71"/>
      <c r="E40" s="24">
        <f>IF(ISBLANK(A40),0,IF(D40=lijsten!A$15,D$36,IF(D40=lijsten!A$16,D$37,0)))</f>
        <v>0</v>
      </c>
    </row>
    <row r="41" spans="1:5" ht="12.75">
      <c r="A41" s="184"/>
      <c r="B41" s="185"/>
      <c r="C41" s="239"/>
      <c r="D41" s="71"/>
      <c r="E41" s="26">
        <f>IF(ISBLANK(A41),0,IF(D41=lijsten!A$15,D$36,IF(D41=lijsten!A$16,D$37,0)))</f>
        <v>0</v>
      </c>
    </row>
    <row r="42" spans="1:5" ht="12.75">
      <c r="A42" s="184"/>
      <c r="B42" s="185"/>
      <c r="C42" s="239"/>
      <c r="D42" s="71"/>
      <c r="E42" s="26">
        <f>IF(ISBLANK(A42),0,IF(D42=lijsten!A$15,D$36,IF(D42=lijsten!A$16,D$37,0)))</f>
        <v>0</v>
      </c>
    </row>
    <row r="43" spans="1:5" ht="12.75">
      <c r="A43" s="184"/>
      <c r="B43" s="185"/>
      <c r="C43" s="239"/>
      <c r="D43" s="71"/>
      <c r="E43" s="26">
        <f>IF(ISBLANK(A43),0,IF(D43=lijsten!A$15,D$36,IF(D43=lijsten!A$16,D$37,0)))</f>
        <v>0</v>
      </c>
    </row>
    <row r="44" spans="1:5" ht="13.5" thickBot="1">
      <c r="A44" s="214"/>
      <c r="B44" s="215"/>
      <c r="C44" s="239"/>
      <c r="D44" s="71"/>
      <c r="E44" s="25">
        <f>IF(ISBLANK(A44),0,IF(D44=lijsten!A$15,D$36,IF(D44=lijsten!A$16,D$37,0)))</f>
        <v>0</v>
      </c>
    </row>
    <row r="45" spans="1:5" ht="13.5" thickBot="1">
      <c r="A45" s="3"/>
      <c r="B45" s="3"/>
      <c r="C45" s="237" t="s">
        <v>112</v>
      </c>
      <c r="D45" s="238"/>
      <c r="E45" s="56">
        <f>SUM(E40:E44)</f>
        <v>0</v>
      </c>
    </row>
    <row r="46" ht="12.75"/>
    <row r="47" spans="4:7" s="36" customFormat="1" ht="12.75">
      <c r="D47" s="58"/>
      <c r="E47" s="57"/>
      <c r="G47" s="66"/>
    </row>
    <row r="48" spans="1:5" ht="12.75">
      <c r="A48" s="7" t="s">
        <v>60</v>
      </c>
      <c r="B48" s="163" t="s">
        <v>61</v>
      </c>
      <c r="C48" s="218"/>
      <c r="D48" s="218"/>
      <c r="E48" s="218"/>
    </row>
    <row r="49" ht="12.75">
      <c r="D49" s="49" t="s">
        <v>46</v>
      </c>
    </row>
    <row r="50" spans="1:4" ht="12.75">
      <c r="A50" s="226" t="s">
        <v>67</v>
      </c>
      <c r="B50" s="227"/>
      <c r="C50" s="228"/>
      <c r="D50" s="49">
        <v>20</v>
      </c>
    </row>
    <row r="51" spans="1:4" ht="12.75">
      <c r="A51" s="226" t="s">
        <v>63</v>
      </c>
      <c r="B51" s="227"/>
      <c r="C51" s="228"/>
      <c r="D51" s="49">
        <v>20</v>
      </c>
    </row>
    <row r="52" spans="1:4" ht="25.5" customHeight="1">
      <c r="A52" s="226" t="s">
        <v>68</v>
      </c>
      <c r="B52" s="227"/>
      <c r="C52" s="228"/>
      <c r="D52" s="49">
        <v>5</v>
      </c>
    </row>
    <row r="53" ht="12.75"/>
    <row r="54" spans="1:5" ht="12.75">
      <c r="A54" s="234" t="s">
        <v>56</v>
      </c>
      <c r="B54" s="235"/>
      <c r="C54" s="236"/>
      <c r="D54" s="53" t="s">
        <v>57</v>
      </c>
      <c r="E54" s="24" t="s">
        <v>27</v>
      </c>
    </row>
    <row r="55" spans="1:5" ht="12.75">
      <c r="A55" s="231"/>
      <c r="B55" s="232"/>
      <c r="C55" s="233"/>
      <c r="D55" s="114"/>
      <c r="E55" s="26">
        <f>IF(ISBLANK(A55),0,IF(D55=lijsten!A$19,D$50,IF(D55=lijsten!A$20,D$51,IF(D55=lijsten!A$21,D$52,0))))</f>
        <v>0</v>
      </c>
    </row>
    <row r="56" spans="1:5" ht="12.75">
      <c r="A56" s="231"/>
      <c r="B56" s="232"/>
      <c r="C56" s="233"/>
      <c r="D56" s="114"/>
      <c r="E56" s="26">
        <f>IF(ISBLANK(A56),0,IF(D56=lijsten!A$19,D$50,IF(D56=lijsten!A$20,D$51,IF(D56=lijsten!A$21,D$52,0))))</f>
        <v>0</v>
      </c>
    </row>
    <row r="57" spans="1:5" ht="12.75">
      <c r="A57" s="231"/>
      <c r="B57" s="232"/>
      <c r="C57" s="233"/>
      <c r="D57" s="114"/>
      <c r="E57" s="26">
        <f>IF(ISBLANK(A57),0,IF(D57=lijsten!A$19,D$50,IF(D57=lijsten!A$20,D$51,IF(D57=lijsten!A$21,D$52,0))))</f>
        <v>0</v>
      </c>
    </row>
    <row r="58" spans="1:5" ht="12.75">
      <c r="A58" s="231"/>
      <c r="B58" s="232"/>
      <c r="C58" s="233"/>
      <c r="D58" s="114"/>
      <c r="E58" s="26">
        <f>IF(ISBLANK(A58),0,IF(D58=lijsten!A$19,D$50,IF(D58=lijsten!A$20,D$51,IF(D58=lijsten!A$21,D$52,0))))</f>
        <v>0</v>
      </c>
    </row>
    <row r="59" spans="1:5" ht="12.75">
      <c r="A59" s="231"/>
      <c r="B59" s="232"/>
      <c r="C59" s="233"/>
      <c r="D59" s="114"/>
      <c r="E59" s="26">
        <f>IF(ISBLANK(A59),0,IF(D59=lijsten!A$19,D$50,IF(D59=lijsten!A$20,D$51,IF(D59=lijsten!A$21,D$52,0))))</f>
        <v>0</v>
      </c>
    </row>
    <row r="60" spans="1:5" ht="12.75">
      <c r="A60" s="231"/>
      <c r="B60" s="232"/>
      <c r="C60" s="233"/>
      <c r="D60" s="114"/>
      <c r="E60" s="26">
        <f>IF(ISBLANK(A60),0,IF(D60=lijsten!A$19,D$50,IF(D60=lijsten!A$20,D$51,IF(D60=lijsten!A$21,D$52,0))))</f>
        <v>0</v>
      </c>
    </row>
    <row r="61" spans="1:5" ht="12.75">
      <c r="A61" s="231"/>
      <c r="B61" s="232"/>
      <c r="C61" s="233"/>
      <c r="D61" s="114"/>
      <c r="E61" s="26">
        <f>IF(ISBLANK(A61),0,IF(D61=lijsten!A$19,D$50,IF(D61=lijsten!A$20,D$51,IF(D61=lijsten!A$21,D$52,0))))</f>
        <v>0</v>
      </c>
    </row>
    <row r="62" spans="1:5" ht="12.75">
      <c r="A62" s="231"/>
      <c r="B62" s="232"/>
      <c r="C62" s="233"/>
      <c r="D62" s="114"/>
      <c r="E62" s="26">
        <f>IF(ISBLANK(A62),0,IF(D62=lijsten!A$19,D$50,IF(D62=lijsten!A$20,D$51,IF(D62=lijsten!A$21,D$52,0))))</f>
        <v>0</v>
      </c>
    </row>
    <row r="63" spans="1:5" ht="12.75">
      <c r="A63" s="231"/>
      <c r="B63" s="232"/>
      <c r="C63" s="233"/>
      <c r="D63" s="114"/>
      <c r="E63" s="26">
        <f>IF(ISBLANK(A63),0,IF(D63=lijsten!A$19,D$50,IF(D63=lijsten!A$20,D$51,IF(D63=lijsten!A$21,D$52,0))))</f>
        <v>0</v>
      </c>
    </row>
    <row r="64" spans="1:5" ht="12.75">
      <c r="A64" s="231"/>
      <c r="B64" s="232"/>
      <c r="C64" s="233"/>
      <c r="D64" s="114"/>
      <c r="E64" s="26">
        <f>IF(ISBLANK(A64),0,IF(D64=lijsten!A$19,D$50,IF(D64=lijsten!A$20,D$51,IF(D64=lijsten!A$21,D$52,0))))</f>
        <v>0</v>
      </c>
    </row>
    <row r="65" spans="1:5" ht="12.75">
      <c r="A65" s="231"/>
      <c r="B65" s="232"/>
      <c r="C65" s="233"/>
      <c r="D65" s="114"/>
      <c r="E65" s="26">
        <f>IF(ISBLANK(A65),0,IF(D65=lijsten!A$19,D$50,IF(D65=lijsten!A$20,D$51,IF(D65=lijsten!A$21,D$52,0))))</f>
        <v>0</v>
      </c>
    </row>
    <row r="66" spans="1:5" ht="12.75">
      <c r="A66" s="231"/>
      <c r="B66" s="232"/>
      <c r="C66" s="233"/>
      <c r="D66" s="114"/>
      <c r="E66" s="26">
        <f>IF(ISBLANK(A66),0,IF(D66=lijsten!A$19,D$50,IF(D66=lijsten!A$20,D$51,IF(D66=lijsten!A$21,D$52,0))))</f>
        <v>0</v>
      </c>
    </row>
    <row r="67" spans="1:5" ht="12.75">
      <c r="A67" s="231"/>
      <c r="B67" s="232"/>
      <c r="C67" s="233"/>
      <c r="D67" s="114"/>
      <c r="E67" s="26">
        <f>IF(ISBLANK(A67),0,IF(D67=lijsten!A$19,D$50,IF(D67=lijsten!A$20,D$51,IF(D67=lijsten!A$21,D$52,0))))</f>
        <v>0</v>
      </c>
    </row>
    <row r="68" spans="1:5" ht="12.75">
      <c r="A68" s="231"/>
      <c r="B68" s="232"/>
      <c r="C68" s="233"/>
      <c r="D68" s="114"/>
      <c r="E68" s="26">
        <f>IF(ISBLANK(A68),0,IF(D68=lijsten!A$19,D$50,IF(D68=lijsten!A$20,D$51,IF(D68=lijsten!A$21,D$52,0))))</f>
        <v>0</v>
      </c>
    </row>
    <row r="69" spans="1:5" ht="13.5" thickBot="1">
      <c r="A69" s="241"/>
      <c r="B69" s="242"/>
      <c r="C69" s="233"/>
      <c r="D69" s="114"/>
      <c r="E69" s="26">
        <f>IF(ISBLANK(A69),0,IF(D69=lijsten!A$19,D$50,IF(D69=lijsten!A$20,D$51,IF(D69=lijsten!A$21,D$52,0))))</f>
        <v>0</v>
      </c>
    </row>
    <row r="70" spans="1:5" ht="13.5" thickBot="1">
      <c r="A70" s="3"/>
      <c r="B70" s="3"/>
      <c r="C70" s="237" t="s">
        <v>112</v>
      </c>
      <c r="D70" s="238"/>
      <c r="E70" s="56">
        <f>SUM(E55:E69)</f>
        <v>0</v>
      </c>
    </row>
    <row r="71" ht="12.75"/>
    <row r="72" spans="1:5" ht="12.75" customHeight="1">
      <c r="A72" s="160" t="s">
        <v>144</v>
      </c>
      <c r="B72" s="161"/>
      <c r="C72" s="161"/>
      <c r="D72" s="161"/>
      <c r="E72" s="161"/>
    </row>
    <row r="73" spans="1:5" ht="25.5" customHeight="1">
      <c r="A73" s="161"/>
      <c r="B73" s="161"/>
      <c r="C73" s="161"/>
      <c r="D73" s="161"/>
      <c r="E73" s="161"/>
    </row>
    <row r="74" ht="12.75"/>
  </sheetData>
  <sheetProtection password="BB43" sheet="1" selectLockedCells="1"/>
  <mergeCells count="51">
    <mergeCell ref="A69:C69"/>
    <mergeCell ref="A57:C57"/>
    <mergeCell ref="C70:D70"/>
    <mergeCell ref="A41:C41"/>
    <mergeCell ref="A42:C42"/>
    <mergeCell ref="A43:C43"/>
    <mergeCell ref="A55:C55"/>
    <mergeCell ref="A58:C58"/>
    <mergeCell ref="A66:C66"/>
    <mergeCell ref="A67:C67"/>
    <mergeCell ref="A63:C63"/>
    <mergeCell ref="A64:C64"/>
    <mergeCell ref="A65:C65"/>
    <mergeCell ref="C45:D45"/>
    <mergeCell ref="A52:C52"/>
    <mergeCell ref="A54:C54"/>
    <mergeCell ref="A15:C15"/>
    <mergeCell ref="A16:C16"/>
    <mergeCell ref="A21:E21"/>
    <mergeCell ref="A44:C44"/>
    <mergeCell ref="A40:C40"/>
    <mergeCell ref="A18:C18"/>
    <mergeCell ref="A37:C37"/>
    <mergeCell ref="A23:C23"/>
    <mergeCell ref="A36:C36"/>
    <mergeCell ref="B34:E34"/>
    <mergeCell ref="A39:C39"/>
    <mergeCell ref="A27:C27"/>
    <mergeCell ref="A28:C28"/>
    <mergeCell ref="C32:D32"/>
    <mergeCell ref="A26:C26"/>
    <mergeCell ref="A59:C59"/>
    <mergeCell ref="A56:C56"/>
    <mergeCell ref="A50:C50"/>
    <mergeCell ref="B48:E48"/>
    <mergeCell ref="A51:C51"/>
    <mergeCell ref="A72:E73"/>
    <mergeCell ref="A61:C61"/>
    <mergeCell ref="A60:C60"/>
    <mergeCell ref="A68:C68"/>
    <mergeCell ref="A62:C62"/>
    <mergeCell ref="B3:E3"/>
    <mergeCell ref="A29:C29"/>
    <mergeCell ref="A1:E1"/>
    <mergeCell ref="A30:C30"/>
    <mergeCell ref="A5:E5"/>
    <mergeCell ref="D6:E6"/>
    <mergeCell ref="A17:C17"/>
    <mergeCell ref="A8:C8"/>
    <mergeCell ref="A11:D11"/>
    <mergeCell ref="A14:C14"/>
  </mergeCells>
  <dataValidations count="4">
    <dataValidation type="list" allowBlank="1" showInputMessage="1" showErrorMessage="1" sqref="D26:D30 D14:D18">
      <formula1>janee</formula1>
    </dataValidation>
    <dataValidation type="list" allowBlank="1" showInputMessage="1" showErrorMessage="1" sqref="D40:D44">
      <formula1>soortdoelgroepwerking</formula1>
    </dataValidation>
    <dataValidation type="list" allowBlank="1" showInputMessage="1" showErrorMessage="1" sqref="D55:D69">
      <formula1>soortevenement</formula1>
    </dataValidation>
    <dataValidation type="list" allowBlank="1" showInputMessage="1" showErrorMessage="1" sqref="E11">
      <formula1>aantalspelers</formula1>
    </dataValidation>
  </dataValidations>
  <hyperlinks>
    <hyperlink ref="B72:C73" location="'Luik 3'!A22" display="Indien u luik 1 volledig hebt ingevuld, klik hier om verder te gaan"/>
    <hyperlink ref="A72:E73" location="'Luik 3'!A1" display="Indien u luik 2 volledig hebt ingevuld,                                                         klik hier om verder te gaan"/>
  </hyperlinks>
  <printOptions/>
  <pageMargins left="0.75" right="0.16" top="1.12" bottom="0.52" header="0.5" footer="0.5"/>
  <pageSetup horizontalDpi="600" verticalDpi="600" orientation="portrait" paperSize="9" r:id="rId3"/>
  <rowBreaks count="1" manualBreakCount="1">
    <brk id="3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view="pageBreakPreview" zoomScaleSheetLayoutView="100" workbookViewId="0" topLeftCell="A1">
      <selection activeCell="A22" sqref="A22"/>
    </sheetView>
  </sheetViews>
  <sheetFormatPr defaultColWidth="9.140625" defaultRowHeight="12.75"/>
  <cols>
    <col min="1" max="1" width="21.28125" style="35" customWidth="1"/>
    <col min="2" max="2" width="13.28125" style="35" customWidth="1"/>
    <col min="3" max="3" width="30.8515625" style="35" customWidth="1"/>
    <col min="4" max="4" width="15.57421875" style="50" customWidth="1"/>
    <col min="5" max="5" width="8.57421875" style="50" customWidth="1"/>
    <col min="6" max="6" width="8.00390625" style="35" customWidth="1"/>
    <col min="7" max="7" width="12.8515625" style="50" customWidth="1"/>
    <col min="8" max="8" width="16.7109375" style="35" customWidth="1"/>
    <col min="9" max="16384" width="9.140625" style="35" customWidth="1"/>
  </cols>
  <sheetData>
    <row r="1" spans="1:8" ht="22.5">
      <c r="A1" s="220" t="s">
        <v>71</v>
      </c>
      <c r="B1" s="220"/>
      <c r="C1" s="221"/>
      <c r="D1" s="221"/>
      <c r="E1" s="221"/>
      <c r="F1" s="151"/>
      <c r="G1" s="151"/>
      <c r="H1" s="152"/>
    </row>
    <row r="2" ht="12.75"/>
    <row r="3" spans="1:6" ht="12.75">
      <c r="A3" s="7" t="s">
        <v>72</v>
      </c>
      <c r="B3" s="163" t="s">
        <v>160</v>
      </c>
      <c r="C3" s="163"/>
      <c r="D3" s="163"/>
      <c r="E3" s="163"/>
      <c r="F3" s="163"/>
    </row>
    <row r="4" spans="1:6" ht="12.75">
      <c r="A4" s="279" t="s">
        <v>171</v>
      </c>
      <c r="B4" s="280"/>
      <c r="C4" s="281"/>
      <c r="D4" s="281"/>
      <c r="E4" s="281"/>
      <c r="F4" s="282"/>
    </row>
    <row r="5" spans="1:6" ht="12.75">
      <c r="A5" s="266" t="s">
        <v>79</v>
      </c>
      <c r="B5" s="267"/>
      <c r="C5" s="267"/>
      <c r="D5" s="268"/>
      <c r="E5" s="268"/>
      <c r="F5" s="23">
        <v>5</v>
      </c>
    </row>
    <row r="6" spans="1:6" ht="12.75" customHeight="1">
      <c r="A6" s="259" t="s">
        <v>90</v>
      </c>
      <c r="B6" s="259"/>
      <c r="C6" s="259"/>
      <c r="D6" s="269"/>
      <c r="E6" s="270"/>
      <c r="F6" s="26">
        <v>10</v>
      </c>
    </row>
    <row r="7" spans="1:7" ht="12.75" customHeight="1">
      <c r="A7" s="271" t="s">
        <v>80</v>
      </c>
      <c r="B7" s="272"/>
      <c r="C7" s="272"/>
      <c r="D7" s="273"/>
      <c r="E7" s="274"/>
      <c r="F7" s="256">
        <v>15</v>
      </c>
      <c r="G7" s="16"/>
    </row>
    <row r="8" spans="1:7" ht="12.75" customHeight="1">
      <c r="A8" s="275" t="s">
        <v>83</v>
      </c>
      <c r="B8" s="276"/>
      <c r="C8" s="276"/>
      <c r="D8" s="277"/>
      <c r="E8" s="277"/>
      <c r="F8" s="257"/>
      <c r="G8" s="16"/>
    </row>
    <row r="9" spans="1:7" ht="12.75" customHeight="1">
      <c r="A9" s="288" t="s">
        <v>81</v>
      </c>
      <c r="B9" s="289"/>
      <c r="C9" s="289"/>
      <c r="D9" s="290"/>
      <c r="E9" s="290"/>
      <c r="F9" s="258">
        <v>25</v>
      </c>
      <c r="G9" s="16"/>
    </row>
    <row r="10" spans="1:7" ht="12.75">
      <c r="A10" s="275" t="s">
        <v>84</v>
      </c>
      <c r="B10" s="276"/>
      <c r="C10" s="276"/>
      <c r="D10" s="277"/>
      <c r="E10" s="277"/>
      <c r="F10" s="257"/>
      <c r="G10" s="16"/>
    </row>
    <row r="11" spans="1:7" ht="12.75" customHeight="1">
      <c r="A11" s="259" t="s">
        <v>82</v>
      </c>
      <c r="B11" s="259"/>
      <c r="C11" s="259"/>
      <c r="D11" s="260"/>
      <c r="E11" s="261"/>
      <c r="F11" s="26">
        <v>50</v>
      </c>
      <c r="G11" s="16"/>
    </row>
    <row r="12" spans="1:6" ht="12.75">
      <c r="A12" s="246" t="s">
        <v>78</v>
      </c>
      <c r="B12" s="247"/>
      <c r="C12" s="248"/>
      <c r="D12" s="248"/>
      <c r="E12" s="248"/>
      <c r="F12" s="278"/>
    </row>
    <row r="13" spans="1:7" ht="12.75">
      <c r="A13" s="294" t="s">
        <v>108</v>
      </c>
      <c r="B13" s="295"/>
      <c r="C13" s="295"/>
      <c r="D13" s="295"/>
      <c r="E13" s="295"/>
      <c r="F13" s="26">
        <v>50</v>
      </c>
      <c r="G13" s="16"/>
    </row>
    <row r="14" spans="1:7" ht="12.75" customHeight="1">
      <c r="A14" s="246" t="s">
        <v>73</v>
      </c>
      <c r="B14" s="320"/>
      <c r="C14" s="320"/>
      <c r="D14" s="320"/>
      <c r="E14" s="320"/>
      <c r="F14" s="321"/>
      <c r="G14" s="16"/>
    </row>
    <row r="15" spans="1:7" ht="12.75">
      <c r="A15" s="317" t="s">
        <v>109</v>
      </c>
      <c r="B15" s="318"/>
      <c r="C15" s="318"/>
      <c r="D15" s="318"/>
      <c r="E15" s="319"/>
      <c r="F15" s="26">
        <v>5</v>
      </c>
      <c r="G15" s="16"/>
    </row>
    <row r="16" spans="1:7" ht="12.75" customHeight="1">
      <c r="A16" s="246" t="s">
        <v>76</v>
      </c>
      <c r="B16" s="247"/>
      <c r="C16" s="248"/>
      <c r="D16" s="248"/>
      <c r="E16" s="248"/>
      <c r="F16" s="278"/>
      <c r="G16" s="16"/>
    </row>
    <row r="17" spans="1:7" ht="12.75">
      <c r="A17" s="294" t="s">
        <v>101</v>
      </c>
      <c r="B17" s="296"/>
      <c r="C17" s="295"/>
      <c r="D17" s="295"/>
      <c r="E17" s="295"/>
      <c r="F17" s="26">
        <v>10</v>
      </c>
      <c r="G17" s="16"/>
    </row>
    <row r="18" spans="1:7" ht="12.75">
      <c r="A18" s="297" t="s">
        <v>77</v>
      </c>
      <c r="B18" s="298"/>
      <c r="C18" s="298"/>
      <c r="D18" s="298"/>
      <c r="E18" s="298"/>
      <c r="F18" s="25">
        <v>20</v>
      </c>
      <c r="G18" s="16"/>
    </row>
    <row r="19" spans="1:7" ht="12.75">
      <c r="A19" s="14"/>
      <c r="B19" s="6"/>
      <c r="C19" s="6"/>
      <c r="D19" s="16"/>
      <c r="E19" s="64"/>
      <c r="F19" s="16"/>
      <c r="G19" s="16"/>
    </row>
    <row r="20" spans="1:8" ht="12.75">
      <c r="A20" s="285" t="s">
        <v>107</v>
      </c>
      <c r="B20" s="286"/>
      <c r="C20" s="299"/>
      <c r="D20" s="299"/>
      <c r="E20" s="299"/>
      <c r="F20" s="299"/>
      <c r="G20" s="172"/>
      <c r="H20" s="264" t="s">
        <v>94</v>
      </c>
    </row>
    <row r="21" spans="1:8" ht="12.75">
      <c r="A21" s="2" t="s">
        <v>1</v>
      </c>
      <c r="B21" s="4" t="s">
        <v>8</v>
      </c>
      <c r="C21" s="2" t="s">
        <v>74</v>
      </c>
      <c r="D21" s="24" t="s">
        <v>93</v>
      </c>
      <c r="E21" s="54" t="s">
        <v>75</v>
      </c>
      <c r="F21" s="2" t="s">
        <v>92</v>
      </c>
      <c r="G21" s="68" t="s">
        <v>10</v>
      </c>
      <c r="H21" s="265"/>
    </row>
    <row r="22" spans="1:8" ht="12.75">
      <c r="A22" s="27"/>
      <c r="B22" s="94"/>
      <c r="C22" s="94"/>
      <c r="D22" s="69"/>
      <c r="E22" s="139">
        <f>IF(ISBLANK(A22),0,IF(C22=A$5,F$5,IF(C22=lijsten!A$25,F$6,IF(OR(C22=A$7,C22=A$8),F$7,IF(OR(C22=A$9,C22=A$10),F$9,IF(C22=A$11,F$11))))))</f>
        <v>0</v>
      </c>
      <c r="F22" s="27"/>
      <c r="G22" s="76">
        <f>E22*F22</f>
        <v>0</v>
      </c>
      <c r="H22" s="115"/>
    </row>
    <row r="23" spans="1:8" ht="12.75">
      <c r="A23" s="28"/>
      <c r="B23" s="101"/>
      <c r="C23" s="101"/>
      <c r="D23" s="73"/>
      <c r="E23" s="64">
        <f>IF(ISBLANK(A23),0,IF(C23=A$5,F$5,IF(C23=lijsten!A$25,F$6,IF(OR(C23=A$7,C23=A$8),F$7,IF(OR(C23=A$9,C23=A$10),F$9,IF(C23=A$11,F$11))))))</f>
        <v>0</v>
      </c>
      <c r="F23" s="28"/>
      <c r="G23" s="37">
        <f aca="true" t="shared" si="0" ref="G23:G36">E23*F23</f>
        <v>0</v>
      </c>
      <c r="H23" s="116"/>
    </row>
    <row r="24" spans="1:8" ht="12.75">
      <c r="A24" s="28"/>
      <c r="B24" s="101"/>
      <c r="C24" s="101"/>
      <c r="D24" s="73"/>
      <c r="E24" s="64">
        <f>IF(ISBLANK(A24),0,IF(C24=A$5,F$5,IF(C24=lijsten!A$25,F$6,IF(OR(C24=A$7,C24=A$8),F$7,IF(OR(C24=A$9,C24=A$10),F$9,IF(C24=A$11,F$11))))))</f>
        <v>0</v>
      </c>
      <c r="F24" s="28"/>
      <c r="G24" s="37">
        <f t="shared" si="0"/>
        <v>0</v>
      </c>
      <c r="H24" s="116"/>
    </row>
    <row r="25" spans="1:8" ht="12.75">
      <c r="A25" s="28"/>
      <c r="B25" s="101"/>
      <c r="C25" s="101"/>
      <c r="D25" s="73"/>
      <c r="E25" s="64">
        <f>IF(ISBLANK(A25),0,IF(C25=A$5,F$5,IF(C25=lijsten!A$25,F$6,IF(OR(C25=A$7,C25=A$8),F$7,IF(OR(C25=A$9,C25=A$10),F$9,IF(C25=A$11,F$11))))))</f>
        <v>0</v>
      </c>
      <c r="F25" s="28"/>
      <c r="G25" s="37">
        <f t="shared" si="0"/>
        <v>0</v>
      </c>
      <c r="H25" s="116"/>
    </row>
    <row r="26" spans="1:8" ht="12.75">
      <c r="A26" s="28"/>
      <c r="B26" s="101"/>
      <c r="C26" s="101"/>
      <c r="D26" s="73"/>
      <c r="E26" s="64">
        <f>IF(ISBLANK(A26),0,IF(C26=A$5,F$5,IF(C26=lijsten!A$25,F$6,IF(OR(C26=A$7,C26=A$8),F$7,IF(OR(C26=A$9,C26=A$10),F$9,IF(C26=A$11,F$11))))))</f>
        <v>0</v>
      </c>
      <c r="F26" s="28"/>
      <c r="G26" s="37">
        <f t="shared" si="0"/>
        <v>0</v>
      </c>
      <c r="H26" s="116"/>
    </row>
    <row r="27" spans="1:8" ht="12.75">
      <c r="A27" s="28"/>
      <c r="B27" s="101"/>
      <c r="C27" s="101"/>
      <c r="D27" s="73"/>
      <c r="E27" s="64">
        <f>IF(ISBLANK(A27),0,IF(C27=A$5,F$5,IF(C27=lijsten!A$25,F$6,IF(OR(C27=A$7,C27=A$8),F$7,IF(OR(C27=A$9,C27=A$10),F$9,IF(C27=A$11,F$11))))))</f>
        <v>0</v>
      </c>
      <c r="F27" s="28"/>
      <c r="G27" s="37">
        <f t="shared" si="0"/>
        <v>0</v>
      </c>
      <c r="H27" s="116"/>
    </row>
    <row r="28" spans="1:8" ht="12.75">
      <c r="A28" s="28"/>
      <c r="B28" s="101"/>
      <c r="C28" s="101"/>
      <c r="D28" s="73"/>
      <c r="E28" s="64">
        <f>IF(ISBLANK(A28),0,IF(C28=A$5,F$5,IF(C28=lijsten!A$25,F$6,IF(OR(C28=A$7,C28=A$8),F$7,IF(OR(C28=A$9,C28=A$10),F$9,IF(C28=A$11,F$11))))))</f>
        <v>0</v>
      </c>
      <c r="F28" s="28"/>
      <c r="G28" s="37">
        <f t="shared" si="0"/>
        <v>0</v>
      </c>
      <c r="H28" s="116"/>
    </row>
    <row r="29" spans="1:8" ht="12.75">
      <c r="A29" s="28"/>
      <c r="B29" s="101"/>
      <c r="C29" s="101"/>
      <c r="D29" s="73"/>
      <c r="E29" s="64">
        <f>IF(ISBLANK(A29),0,IF(C29=A$5,F$5,IF(C29=lijsten!A$25,F$6,IF(OR(C29=A$7,C29=A$8),F$7,IF(OR(C29=A$9,C29=A$10),F$9,IF(C29=A$11,F$11))))))</f>
        <v>0</v>
      </c>
      <c r="F29" s="28"/>
      <c r="G29" s="37">
        <f t="shared" si="0"/>
        <v>0</v>
      </c>
      <c r="H29" s="116"/>
    </row>
    <row r="30" spans="1:8" ht="12.75">
      <c r="A30" s="28"/>
      <c r="B30" s="101"/>
      <c r="C30" s="101"/>
      <c r="D30" s="73"/>
      <c r="E30" s="64">
        <f>IF(ISBLANK(A30),0,IF(C30=A$5,F$5,IF(C30=lijsten!A$25,F$6,IF(OR(C30=A$7,C30=A$8),F$7,IF(OR(C30=A$9,C30=A$10),F$9,IF(C30=A$11,F$11))))))</f>
        <v>0</v>
      </c>
      <c r="F30" s="28"/>
      <c r="G30" s="37">
        <f t="shared" si="0"/>
        <v>0</v>
      </c>
      <c r="H30" s="116"/>
    </row>
    <row r="31" spans="1:8" ht="12.75">
      <c r="A31" s="28"/>
      <c r="B31" s="101"/>
      <c r="C31" s="101"/>
      <c r="D31" s="73"/>
      <c r="E31" s="64">
        <f>IF(ISBLANK(A31),0,IF(C31=A$5,F$5,IF(C31=lijsten!A$25,F$6,IF(OR(C31=A$7,C31=A$8),F$7,IF(OR(C31=A$9,C31=A$10),F$9,IF(C31=A$11,F$11))))))</f>
        <v>0</v>
      </c>
      <c r="F31" s="28"/>
      <c r="G31" s="37">
        <f t="shared" si="0"/>
        <v>0</v>
      </c>
      <c r="H31" s="116"/>
    </row>
    <row r="32" spans="1:8" ht="12.75">
      <c r="A32" s="28"/>
      <c r="B32" s="101"/>
      <c r="C32" s="101"/>
      <c r="D32" s="73"/>
      <c r="E32" s="64">
        <f>IF(ISBLANK(A32),0,IF(C32=A$5,F$5,IF(C32=lijsten!A$25,F$6,IF(OR(C32=A$7,C32=A$8),F$7,IF(OR(C32=A$9,C32=A$10),F$9,IF(C32=A$11,F$11))))))</f>
        <v>0</v>
      </c>
      <c r="F32" s="28"/>
      <c r="G32" s="37">
        <f t="shared" si="0"/>
        <v>0</v>
      </c>
      <c r="H32" s="116"/>
    </row>
    <row r="33" spans="1:8" ht="12.75">
      <c r="A33" s="28"/>
      <c r="B33" s="101"/>
      <c r="C33" s="101"/>
      <c r="D33" s="73"/>
      <c r="E33" s="64">
        <f>IF(ISBLANK(A33),0,IF(C33=A$5,F$5,IF(C33=lijsten!A$25,F$6,IF(OR(C33=A$7,C33=A$8),F$7,IF(OR(C33=A$9,C33=A$10),F$9,IF(C33=A$11,F$11))))))</f>
        <v>0</v>
      </c>
      <c r="F33" s="28"/>
      <c r="G33" s="37">
        <f t="shared" si="0"/>
        <v>0</v>
      </c>
      <c r="H33" s="116"/>
    </row>
    <row r="34" spans="1:8" ht="12.75">
      <c r="A34" s="28"/>
      <c r="B34" s="101"/>
      <c r="C34" s="101"/>
      <c r="D34" s="73"/>
      <c r="E34" s="64">
        <f>IF(ISBLANK(A34),0,IF(C34=A$5,F$5,IF(C34=lijsten!A$25,F$6,IF(OR(C34=A$7,C34=A$8),F$7,IF(OR(C34=A$9,C34=A$10),F$9,IF(C34=A$11,F$11))))))</f>
        <v>0</v>
      </c>
      <c r="F34" s="28"/>
      <c r="G34" s="37">
        <f t="shared" si="0"/>
        <v>0</v>
      </c>
      <c r="H34" s="116"/>
    </row>
    <row r="35" spans="1:8" ht="12.75">
      <c r="A35" s="28"/>
      <c r="B35" s="101"/>
      <c r="C35" s="101"/>
      <c r="D35" s="73"/>
      <c r="E35" s="64">
        <f>IF(ISBLANK(A35),0,IF(C35=A$5,F$5,IF(C35=lijsten!A$25,F$6,IF(OR(C35=A$7,C35=A$8),F$7,IF(OR(C35=A$9,C35=A$10),F$9,IF(C35=A$11,F$11))))))</f>
        <v>0</v>
      </c>
      <c r="F35" s="28"/>
      <c r="G35" s="37">
        <f t="shared" si="0"/>
        <v>0</v>
      </c>
      <c r="H35" s="116"/>
    </row>
    <row r="36" spans="1:8" ht="13.5" thickBot="1">
      <c r="A36" s="29"/>
      <c r="B36" s="137"/>
      <c r="C36" s="137"/>
      <c r="D36" s="72"/>
      <c r="E36" s="140">
        <f>IF(ISBLANK(A36),0,IF(C36=A$5,F$5,IF(C36=lijsten!A$25,F$6,IF(OR(C36=A$7,C36=A$8),F$7,IF(OR(C36=A$9,C36=A$10),F$9,IF(C36=A$11,F$11))))))</f>
        <v>0</v>
      </c>
      <c r="F36" s="29"/>
      <c r="G36" s="37">
        <f t="shared" si="0"/>
        <v>0</v>
      </c>
      <c r="H36" s="117"/>
    </row>
    <row r="37" spans="1:7" ht="13.5" thickBot="1">
      <c r="A37" s="6"/>
      <c r="B37" s="6"/>
      <c r="C37" s="6"/>
      <c r="D37" s="16"/>
      <c r="E37" s="64"/>
      <c r="F37" s="138" t="s">
        <v>11</v>
      </c>
      <c r="G37" s="78">
        <f>SUM(G22:G36)</f>
        <v>0</v>
      </c>
    </row>
    <row r="38" spans="1:7" ht="12.75">
      <c r="A38" s="6"/>
      <c r="B38" s="6"/>
      <c r="C38" s="6"/>
      <c r="D38" s="16"/>
      <c r="E38" s="64"/>
      <c r="F38" s="6"/>
      <c r="G38" s="16"/>
    </row>
    <row r="39" spans="1:7" ht="13.5" thickBot="1">
      <c r="A39" s="283" t="s">
        <v>78</v>
      </c>
      <c r="B39" s="283"/>
      <c r="C39" s="284"/>
      <c r="D39" s="284"/>
      <c r="E39" s="284"/>
      <c r="F39" s="284"/>
      <c r="G39" s="54" t="s">
        <v>27</v>
      </c>
    </row>
    <row r="40" spans="1:7" ht="13.5" thickBot="1">
      <c r="A40" s="311" t="s">
        <v>142</v>
      </c>
      <c r="B40" s="312"/>
      <c r="C40" s="312"/>
      <c r="D40" s="312"/>
      <c r="E40" s="162"/>
      <c r="F40" s="32"/>
      <c r="G40" s="79">
        <f>IF(F40="ja",F13,0)</f>
        <v>0</v>
      </c>
    </row>
    <row r="41" ht="12.75"/>
    <row r="42" spans="1:6" ht="12.75">
      <c r="A42" s="285" t="s">
        <v>165</v>
      </c>
      <c r="B42" s="286"/>
      <c r="C42" s="286"/>
      <c r="D42" s="286"/>
      <c r="E42" s="286"/>
      <c r="F42" s="287"/>
    </row>
    <row r="43" spans="1:7" ht="12.75">
      <c r="A43" s="4" t="s">
        <v>1</v>
      </c>
      <c r="B43" s="4" t="s">
        <v>8</v>
      </c>
      <c r="C43" s="313" t="s">
        <v>9</v>
      </c>
      <c r="D43" s="313"/>
      <c r="E43" s="313"/>
      <c r="F43" s="313"/>
      <c r="G43" s="23" t="s">
        <v>10</v>
      </c>
    </row>
    <row r="44" spans="1:7" ht="12.75">
      <c r="A44" s="27"/>
      <c r="B44" s="94"/>
      <c r="C44" s="210"/>
      <c r="D44" s="211"/>
      <c r="E44" s="211"/>
      <c r="F44" s="240"/>
      <c r="G44" s="76">
        <f>IF(ISBLANK(A44),0,IF(ISBLANK(C44),0,F$15))</f>
        <v>0</v>
      </c>
    </row>
    <row r="45" spans="1:7" ht="12.75">
      <c r="A45" s="28"/>
      <c r="B45" s="101"/>
      <c r="C45" s="184"/>
      <c r="D45" s="185"/>
      <c r="E45" s="185"/>
      <c r="F45" s="239"/>
      <c r="G45" s="37">
        <f aca="true" t="shared" si="1" ref="G45:G55">IF(ISBLANK(A45),0,IF(ISBLANK(C45),0,F$15))</f>
        <v>0</v>
      </c>
    </row>
    <row r="46" spans="1:7" ht="12.75">
      <c r="A46" s="28"/>
      <c r="B46" s="101"/>
      <c r="C46" s="184"/>
      <c r="D46" s="185"/>
      <c r="E46" s="185"/>
      <c r="F46" s="239"/>
      <c r="G46" s="37">
        <f t="shared" si="1"/>
        <v>0</v>
      </c>
    </row>
    <row r="47" spans="1:7" ht="12.75">
      <c r="A47" s="28"/>
      <c r="B47" s="101"/>
      <c r="C47" s="184"/>
      <c r="D47" s="185"/>
      <c r="E47" s="185"/>
      <c r="F47" s="239"/>
      <c r="G47" s="37">
        <f t="shared" si="1"/>
        <v>0</v>
      </c>
    </row>
    <row r="48" spans="1:7" ht="12.75">
      <c r="A48" s="28"/>
      <c r="B48" s="101"/>
      <c r="C48" s="184"/>
      <c r="D48" s="185"/>
      <c r="E48" s="185"/>
      <c r="F48" s="239"/>
      <c r="G48" s="37">
        <f t="shared" si="1"/>
        <v>0</v>
      </c>
    </row>
    <row r="49" spans="1:7" ht="12.75">
      <c r="A49" s="28"/>
      <c r="B49" s="101"/>
      <c r="C49" s="184"/>
      <c r="D49" s="185"/>
      <c r="E49" s="185"/>
      <c r="F49" s="239"/>
      <c r="G49" s="37">
        <f t="shared" si="1"/>
        <v>0</v>
      </c>
    </row>
    <row r="50" spans="1:7" ht="12.75">
      <c r="A50" s="28"/>
      <c r="B50" s="101"/>
      <c r="C50" s="184"/>
      <c r="D50" s="185"/>
      <c r="E50" s="185"/>
      <c r="F50" s="239"/>
      <c r="G50" s="37">
        <f t="shared" si="1"/>
        <v>0</v>
      </c>
    </row>
    <row r="51" spans="1:7" ht="12.75">
      <c r="A51" s="28"/>
      <c r="B51" s="101"/>
      <c r="C51" s="184"/>
      <c r="D51" s="185"/>
      <c r="E51" s="185"/>
      <c r="F51" s="239"/>
      <c r="G51" s="37">
        <f t="shared" si="1"/>
        <v>0</v>
      </c>
    </row>
    <row r="52" spans="1:7" ht="12.75">
      <c r="A52" s="28"/>
      <c r="B52" s="101"/>
      <c r="C52" s="184"/>
      <c r="D52" s="185"/>
      <c r="E52" s="185"/>
      <c r="F52" s="239"/>
      <c r="G52" s="37">
        <f t="shared" si="1"/>
        <v>0</v>
      </c>
    </row>
    <row r="53" spans="1:7" ht="12.75">
      <c r="A53" s="28"/>
      <c r="B53" s="101"/>
      <c r="C53" s="184"/>
      <c r="D53" s="185"/>
      <c r="E53" s="185"/>
      <c r="F53" s="239"/>
      <c r="G53" s="37">
        <f t="shared" si="1"/>
        <v>0</v>
      </c>
    </row>
    <row r="54" spans="1:7" ht="12.75">
      <c r="A54" s="28"/>
      <c r="B54" s="101"/>
      <c r="C54" s="184"/>
      <c r="D54" s="185"/>
      <c r="E54" s="185"/>
      <c r="F54" s="239"/>
      <c r="G54" s="37">
        <f t="shared" si="1"/>
        <v>0</v>
      </c>
    </row>
    <row r="55" spans="1:7" ht="12.75" customHeight="1" thickBot="1">
      <c r="A55" s="128"/>
      <c r="B55" s="137"/>
      <c r="C55" s="214"/>
      <c r="D55" s="215"/>
      <c r="E55" s="215"/>
      <c r="F55" s="293"/>
      <c r="G55" s="37">
        <f t="shared" si="1"/>
        <v>0</v>
      </c>
    </row>
    <row r="56" spans="1:7" ht="13.5" thickBot="1">
      <c r="A56" s="6"/>
      <c r="B56" s="6"/>
      <c r="C56" s="6"/>
      <c r="D56" s="16"/>
      <c r="E56" s="64"/>
      <c r="F56" s="143" t="s">
        <v>11</v>
      </c>
      <c r="G56" s="80">
        <f>SUM(G44:G55)</f>
        <v>0</v>
      </c>
    </row>
    <row r="57" ht="12.75"/>
    <row r="58" spans="1:6" ht="12.75">
      <c r="A58" s="291" t="s">
        <v>110</v>
      </c>
      <c r="B58" s="291"/>
      <c r="C58" s="292"/>
      <c r="D58" s="292"/>
      <c r="E58" s="292"/>
      <c r="F58" s="292"/>
    </row>
    <row r="59" spans="1:7" ht="12.75">
      <c r="A59" s="263" t="s">
        <v>86</v>
      </c>
      <c r="B59" s="263"/>
      <c r="C59" s="263"/>
      <c r="D59" s="162"/>
      <c r="E59" s="245" t="s">
        <v>57</v>
      </c>
      <c r="F59" s="245"/>
      <c r="G59" s="23" t="s">
        <v>27</v>
      </c>
    </row>
    <row r="60" spans="1:7" ht="12.75">
      <c r="A60" s="210"/>
      <c r="B60" s="211"/>
      <c r="C60" s="211"/>
      <c r="D60" s="262"/>
      <c r="E60" s="300"/>
      <c r="F60" s="240"/>
      <c r="G60" s="24">
        <f>IF(ISBLANK(A60),0,IF(E60=lijsten!A$33,F$17,IF(E60=lijsten!A$34,F$18,0)))</f>
        <v>0</v>
      </c>
    </row>
    <row r="61" spans="1:7" ht="12.75">
      <c r="A61" s="184"/>
      <c r="B61" s="185"/>
      <c r="C61" s="185"/>
      <c r="D61" s="250"/>
      <c r="E61" s="255"/>
      <c r="F61" s="239"/>
      <c r="G61" s="26">
        <f>IF(ISBLANK(A61),0,IF(E61=lijsten!A$33,F$17,IF(E61=lijsten!A$34,F$18,0)))</f>
        <v>0</v>
      </c>
    </row>
    <row r="62" spans="1:7" ht="12.75">
      <c r="A62" s="184"/>
      <c r="B62" s="185"/>
      <c r="C62" s="185"/>
      <c r="D62" s="250"/>
      <c r="E62" s="255"/>
      <c r="F62" s="239"/>
      <c r="G62" s="26">
        <f>IF(ISBLANK(A62),0,IF(E62=lijsten!A$33,F$17,IF(E62=lijsten!A$34,F$18,0)))</f>
        <v>0</v>
      </c>
    </row>
    <row r="63" spans="1:7" ht="12.75">
      <c r="A63" s="184"/>
      <c r="B63" s="185"/>
      <c r="C63" s="185"/>
      <c r="D63" s="250"/>
      <c r="E63" s="255"/>
      <c r="F63" s="239"/>
      <c r="G63" s="26">
        <f>IF(ISBLANK(A63),0,IF(E63=lijsten!A$33,F$17,IF(E63=lijsten!A$34,F$18,0)))</f>
        <v>0</v>
      </c>
    </row>
    <row r="64" spans="1:7" ht="12.75">
      <c r="A64" s="184"/>
      <c r="B64" s="185"/>
      <c r="C64" s="185"/>
      <c r="D64" s="250"/>
      <c r="E64" s="255"/>
      <c r="F64" s="239"/>
      <c r="G64" s="26">
        <f>IF(ISBLANK(A64),0,IF(E64=lijsten!A$33,F$17,IF(E64=lijsten!A$34,F$18,0)))</f>
        <v>0</v>
      </c>
    </row>
    <row r="65" spans="1:7" ht="12.75">
      <c r="A65" s="184"/>
      <c r="B65" s="185"/>
      <c r="C65" s="185"/>
      <c r="D65" s="250"/>
      <c r="E65" s="255"/>
      <c r="F65" s="239"/>
      <c r="G65" s="26">
        <f>IF(ISBLANK(A65),0,IF(E65=lijsten!A$33,F$17,IF(E65=lijsten!A$34,F$18,0)))</f>
        <v>0</v>
      </c>
    </row>
    <row r="66" spans="1:7" ht="12.75">
      <c r="A66" s="184"/>
      <c r="B66" s="185"/>
      <c r="C66" s="185"/>
      <c r="D66" s="250"/>
      <c r="E66" s="255"/>
      <c r="F66" s="239"/>
      <c r="G66" s="26">
        <f>IF(ISBLANK(A66),0,IF(E66=lijsten!A$33,F$17,IF(E66=lijsten!A$34,F$18,0)))</f>
        <v>0</v>
      </c>
    </row>
    <row r="67" spans="1:7" ht="12.75">
      <c r="A67" s="184"/>
      <c r="B67" s="185"/>
      <c r="C67" s="185"/>
      <c r="D67" s="250"/>
      <c r="E67" s="255"/>
      <c r="F67" s="239"/>
      <c r="G67" s="26">
        <f>IF(ISBLANK(A67),0,IF(E67=lijsten!A$33,F$17,IF(E67=lijsten!A$34,F$18,0)))</f>
        <v>0</v>
      </c>
    </row>
    <row r="68" spans="1:7" ht="12.75">
      <c r="A68" s="184"/>
      <c r="B68" s="185"/>
      <c r="C68" s="185"/>
      <c r="D68" s="250"/>
      <c r="E68" s="255"/>
      <c r="F68" s="239"/>
      <c r="G68" s="26">
        <f>IF(ISBLANK(A68),0,IF(E68=lijsten!A$33,F$17,IF(E68=lijsten!A$34,F$18,0)))</f>
        <v>0</v>
      </c>
    </row>
    <row r="69" spans="1:7" ht="12.75">
      <c r="A69" s="184"/>
      <c r="B69" s="185"/>
      <c r="C69" s="185"/>
      <c r="D69" s="250"/>
      <c r="E69" s="255"/>
      <c r="F69" s="239"/>
      <c r="G69" s="26">
        <f>IF(ISBLANK(A69),0,IF(E69=lijsten!A$33,F$17,IF(E69=lijsten!A$34,F$18,0)))</f>
        <v>0</v>
      </c>
    </row>
    <row r="70" spans="1:7" ht="12.75">
      <c r="A70" s="184"/>
      <c r="B70" s="185"/>
      <c r="C70" s="185"/>
      <c r="D70" s="250"/>
      <c r="E70" s="255"/>
      <c r="F70" s="239"/>
      <c r="G70" s="26">
        <f>IF(ISBLANK(A70),0,IF(E70=lijsten!A$33,F$17,IF(E70=lijsten!A$34,F$18,0)))</f>
        <v>0</v>
      </c>
    </row>
    <row r="71" spans="1:7" ht="12.75">
      <c r="A71" s="184"/>
      <c r="B71" s="185"/>
      <c r="C71" s="185"/>
      <c r="D71" s="250"/>
      <c r="E71" s="255"/>
      <c r="F71" s="239"/>
      <c r="G71" s="26">
        <f>IF(ISBLANK(A71),0,IF(E71=lijsten!A$33,F$17,IF(E71=lijsten!A$34,F$18,0)))</f>
        <v>0</v>
      </c>
    </row>
    <row r="72" spans="1:7" ht="12.75">
      <c r="A72" s="184"/>
      <c r="B72" s="185"/>
      <c r="C72" s="185"/>
      <c r="D72" s="250"/>
      <c r="E72" s="255"/>
      <c r="F72" s="239"/>
      <c r="G72" s="26">
        <f>IF(ISBLANK(A72),0,IF(E72=lijsten!A$33,F$17,IF(E72=lijsten!A$34,F$18,0)))</f>
        <v>0</v>
      </c>
    </row>
    <row r="73" spans="1:7" ht="12.75">
      <c r="A73" s="184"/>
      <c r="B73" s="185"/>
      <c r="C73" s="185"/>
      <c r="D73" s="250"/>
      <c r="E73" s="255"/>
      <c r="F73" s="239"/>
      <c r="G73" s="26">
        <f>IF(ISBLANK(A73),0,IF(E73=lijsten!A$33,F$17,IF(E73=lijsten!A$34,F$18,0)))</f>
        <v>0</v>
      </c>
    </row>
    <row r="74" spans="1:7" ht="13.5" thickBot="1">
      <c r="A74" s="214"/>
      <c r="B74" s="215"/>
      <c r="C74" s="215"/>
      <c r="D74" s="302"/>
      <c r="E74" s="301"/>
      <c r="F74" s="239"/>
      <c r="G74" s="26">
        <f>IF(ISBLANK(A74),0,IF(E74=lijsten!A$33,F$17,IF(E74=lijsten!A$34,F$18,0)))</f>
        <v>0</v>
      </c>
    </row>
    <row r="75" spans="1:7" ht="13.5" thickBot="1">
      <c r="A75" s="6"/>
      <c r="B75" s="6"/>
      <c r="C75" s="6"/>
      <c r="D75" s="16"/>
      <c r="E75" s="16"/>
      <c r="F75" s="33" t="s">
        <v>11</v>
      </c>
      <c r="G75" s="81">
        <f>SUM(G60:G74)</f>
        <v>0</v>
      </c>
    </row>
    <row r="76" spans="4:7" ht="13.5" thickBot="1">
      <c r="D76" s="306" t="s">
        <v>111</v>
      </c>
      <c r="E76" s="307"/>
      <c r="F76" s="307"/>
      <c r="G76" s="82">
        <f>SUM(G37,G40,G56,G75)</f>
        <v>0</v>
      </c>
    </row>
    <row r="77" spans="4:7" s="43" customFormat="1" ht="12.75">
      <c r="D77" s="65"/>
      <c r="E77" s="65"/>
      <c r="F77" s="48"/>
      <c r="G77" s="58"/>
    </row>
    <row r="78" spans="1:6" ht="15">
      <c r="A78" s="7" t="s">
        <v>87</v>
      </c>
      <c r="B78" s="163" t="s">
        <v>159</v>
      </c>
      <c r="C78" s="163"/>
      <c r="D78" s="163"/>
      <c r="E78" s="163"/>
      <c r="F78" s="163"/>
    </row>
    <row r="79" spans="1:7" ht="12.75" customHeight="1">
      <c r="A79" s="246" t="s">
        <v>171</v>
      </c>
      <c r="B79" s="247"/>
      <c r="C79" s="248"/>
      <c r="D79" s="248"/>
      <c r="E79" s="249"/>
      <c r="F79" s="123" t="s">
        <v>88</v>
      </c>
      <c r="G79" s="124" t="s">
        <v>89</v>
      </c>
    </row>
    <row r="80" spans="1:7" ht="12.75">
      <c r="A80" s="251" t="s">
        <v>79</v>
      </c>
      <c r="B80" s="251"/>
      <c r="C80" s="251"/>
      <c r="D80" s="252"/>
      <c r="E80" s="252"/>
      <c r="F80" s="23">
        <v>5</v>
      </c>
      <c r="G80" s="23">
        <v>10</v>
      </c>
    </row>
    <row r="81" spans="1:7" ht="12.75" customHeight="1">
      <c r="A81" s="251" t="s">
        <v>90</v>
      </c>
      <c r="B81" s="251"/>
      <c r="C81" s="251"/>
      <c r="D81" s="252"/>
      <c r="E81" s="252"/>
      <c r="F81" s="23">
        <v>10</v>
      </c>
      <c r="G81" s="23">
        <v>20</v>
      </c>
    </row>
    <row r="82" spans="1:7" ht="12.75">
      <c r="A82" s="271" t="s">
        <v>80</v>
      </c>
      <c r="B82" s="272"/>
      <c r="C82" s="272"/>
      <c r="D82" s="273"/>
      <c r="E82" s="308"/>
      <c r="F82" s="256">
        <v>15</v>
      </c>
      <c r="G82" s="303">
        <v>30</v>
      </c>
    </row>
    <row r="83" spans="1:7" ht="12.75">
      <c r="A83" s="275" t="s">
        <v>83</v>
      </c>
      <c r="B83" s="276"/>
      <c r="C83" s="276"/>
      <c r="D83" s="277"/>
      <c r="E83" s="305"/>
      <c r="F83" s="257"/>
      <c r="G83" s="304"/>
    </row>
    <row r="84" spans="1:7" ht="12.75">
      <c r="A84" s="271" t="s">
        <v>81</v>
      </c>
      <c r="B84" s="272"/>
      <c r="C84" s="272"/>
      <c r="D84" s="273"/>
      <c r="E84" s="308"/>
      <c r="F84" s="303">
        <v>25</v>
      </c>
      <c r="G84" s="303">
        <v>50</v>
      </c>
    </row>
    <row r="85" spans="1:7" ht="12.75">
      <c r="A85" s="275" t="s">
        <v>84</v>
      </c>
      <c r="B85" s="276"/>
      <c r="C85" s="276"/>
      <c r="D85" s="277"/>
      <c r="E85" s="305"/>
      <c r="F85" s="304"/>
      <c r="G85" s="304"/>
    </row>
    <row r="86" spans="1:7" ht="12.75">
      <c r="A86" s="251" t="s">
        <v>82</v>
      </c>
      <c r="B86" s="251"/>
      <c r="C86" s="251"/>
      <c r="D86" s="252"/>
      <c r="E86" s="252"/>
      <c r="F86" s="24">
        <v>50</v>
      </c>
      <c r="G86" s="24">
        <v>100</v>
      </c>
    </row>
    <row r="87" spans="1:7" ht="12.75">
      <c r="A87" s="246" t="s">
        <v>167</v>
      </c>
      <c r="B87" s="247"/>
      <c r="C87" s="248"/>
      <c r="D87" s="248"/>
      <c r="E87" s="248"/>
      <c r="F87" s="248"/>
      <c r="G87" s="249"/>
    </row>
    <row r="88" spans="1:7" ht="12.75">
      <c r="A88" s="314" t="s">
        <v>109</v>
      </c>
      <c r="B88" s="254"/>
      <c r="C88" s="254"/>
      <c r="D88" s="254"/>
      <c r="E88" s="254"/>
      <c r="F88" s="303">
        <v>5</v>
      </c>
      <c r="G88" s="162"/>
    </row>
    <row r="89" spans="1:7" ht="12.75">
      <c r="A89" s="246" t="s">
        <v>168</v>
      </c>
      <c r="B89" s="247"/>
      <c r="C89" s="248"/>
      <c r="D89" s="248"/>
      <c r="E89" s="248"/>
      <c r="F89" s="248"/>
      <c r="G89" s="249"/>
    </row>
    <row r="90" spans="1:7" ht="12.75">
      <c r="A90" s="314" t="s">
        <v>101</v>
      </c>
      <c r="B90" s="314"/>
      <c r="C90" s="254"/>
      <c r="D90" s="254"/>
      <c r="E90" s="254"/>
      <c r="F90" s="303">
        <v>10</v>
      </c>
      <c r="G90" s="162"/>
    </row>
    <row r="91" spans="1:7" ht="12.75">
      <c r="A91" s="253" t="s">
        <v>77</v>
      </c>
      <c r="B91" s="254"/>
      <c r="C91" s="254"/>
      <c r="D91" s="254"/>
      <c r="E91" s="254"/>
      <c r="F91" s="303">
        <v>20</v>
      </c>
      <c r="G91" s="162"/>
    </row>
    <row r="92" spans="1:7" ht="12.75">
      <c r="A92" s="15"/>
      <c r="B92" s="42"/>
      <c r="C92" s="42"/>
      <c r="F92" s="16"/>
      <c r="G92" s="16"/>
    </row>
    <row r="93" spans="1:8" ht="12.75" customHeight="1">
      <c r="A93" s="197" t="s">
        <v>106</v>
      </c>
      <c r="B93" s="315"/>
      <c r="C93" s="315"/>
      <c r="D93" s="316"/>
      <c r="E93" s="316"/>
      <c r="F93" s="316"/>
      <c r="G93" s="316"/>
      <c r="H93" s="264" t="s">
        <v>94</v>
      </c>
    </row>
    <row r="94" spans="1:8" ht="12.75">
      <c r="A94" s="2" t="s">
        <v>1</v>
      </c>
      <c r="B94" s="4" t="s">
        <v>8</v>
      </c>
      <c r="C94" s="4" t="s">
        <v>74</v>
      </c>
      <c r="D94" s="23" t="s">
        <v>93</v>
      </c>
      <c r="E94" s="53" t="s">
        <v>75</v>
      </c>
      <c r="F94" s="4" t="s">
        <v>92</v>
      </c>
      <c r="G94" s="83" t="s">
        <v>10</v>
      </c>
      <c r="H94" s="265"/>
    </row>
    <row r="95" spans="1:8" s="6" customFormat="1" ht="12.75">
      <c r="A95" s="27"/>
      <c r="B95" s="27"/>
      <c r="C95" s="27"/>
      <c r="D95" s="69"/>
      <c r="E95" s="54">
        <f>IF(ISBLANK(A95),0,IF(C95=A$5,F$80,IF(C95=lijsten!A$25,F$81,IF(OR(C95=A$7,C95=A$8),F$82,IF(OR(C95=A$9,C95=A$10),F$84,IF(C95=A$11,F$86))))))</f>
        <v>0</v>
      </c>
      <c r="F95" s="27"/>
      <c r="G95" s="39">
        <f>E95*F95</f>
        <v>0</v>
      </c>
      <c r="H95" s="115"/>
    </row>
    <row r="96" spans="1:8" s="6" customFormat="1" ht="12.75">
      <c r="A96" s="28"/>
      <c r="B96" s="28"/>
      <c r="C96" s="28"/>
      <c r="D96" s="73"/>
      <c r="E96" s="59">
        <f>IF(ISBLANK(A96),0,IF(C96=A$5,F$80,IF(C96=lijsten!A$25,F$81,IF(OR(C96=A$7,C96=A$8),F$82,IF(OR(C96=A$9,C96=A$10),F$84,IF(C96=A$11,F$86))))))</f>
        <v>0</v>
      </c>
      <c r="F96" s="28"/>
      <c r="G96" s="39">
        <f aca="true" t="shared" si="2" ref="G96:G105">E96*F96</f>
        <v>0</v>
      </c>
      <c r="H96" s="116"/>
    </row>
    <row r="97" spans="1:8" s="6" customFormat="1" ht="12.75">
      <c r="A97" s="28"/>
      <c r="B97" s="28"/>
      <c r="C97" s="28"/>
      <c r="D97" s="73"/>
      <c r="E97" s="59">
        <f>IF(ISBLANK(A97),0,IF(C97=A$5,F$80,IF(C97=lijsten!A$25,F$81,IF(OR(C97=A$7,C97=A$8),F$82,IF(OR(C97=A$9,C97=A$10),F$84,IF(C97=A$11,F$86))))))</f>
        <v>0</v>
      </c>
      <c r="F97" s="28"/>
      <c r="G97" s="39">
        <f t="shared" si="2"/>
        <v>0</v>
      </c>
      <c r="H97" s="116"/>
    </row>
    <row r="98" spans="1:8" s="6" customFormat="1" ht="12.75">
      <c r="A98" s="28"/>
      <c r="B98" s="28"/>
      <c r="C98" s="28"/>
      <c r="D98" s="73"/>
      <c r="E98" s="59">
        <f>IF(ISBLANK(A98),0,IF(C98=A$5,F$80,IF(C98=lijsten!A$25,F$81,IF(OR(C98=A$7,C98=A$8),F$82,IF(OR(C98=A$9,C98=A$10),F$84,IF(C98=A$11,F$86))))))</f>
        <v>0</v>
      </c>
      <c r="F98" s="28"/>
      <c r="G98" s="39">
        <f t="shared" si="2"/>
        <v>0</v>
      </c>
      <c r="H98" s="116"/>
    </row>
    <row r="99" spans="1:8" s="6" customFormat="1" ht="12.75">
      <c r="A99" s="28"/>
      <c r="B99" s="28"/>
      <c r="C99" s="28"/>
      <c r="D99" s="73"/>
      <c r="E99" s="59">
        <f>IF(ISBLANK(A99),0,IF(C99=A$5,F$80,IF(C99=lijsten!A$25,F$81,IF(OR(C99=A$7,C99=A$8),F$82,IF(OR(C99=A$9,C99=A$10),F$84,IF(C99=A$11,F$86))))))</f>
        <v>0</v>
      </c>
      <c r="F99" s="28"/>
      <c r="G99" s="39">
        <f t="shared" si="2"/>
        <v>0</v>
      </c>
      <c r="H99" s="116"/>
    </row>
    <row r="100" spans="1:8" s="6" customFormat="1" ht="12.75">
      <c r="A100" s="28"/>
      <c r="B100" s="28"/>
      <c r="C100" s="28"/>
      <c r="D100" s="73"/>
      <c r="E100" s="59">
        <f>IF(ISBLANK(A100),0,IF(C100=A$5,F$80,IF(C100=lijsten!A$25,F$81,IF(OR(C100=A$7,C100=A$8),F$82,IF(OR(C100=A$9,C100=A$10),F$84,IF(C100=A$11,F$86))))))</f>
        <v>0</v>
      </c>
      <c r="F100" s="28"/>
      <c r="G100" s="39">
        <f t="shared" si="2"/>
        <v>0</v>
      </c>
      <c r="H100" s="116"/>
    </row>
    <row r="101" spans="1:8" s="6" customFormat="1" ht="12.75">
      <c r="A101" s="28"/>
      <c r="B101" s="28"/>
      <c r="C101" s="28"/>
      <c r="D101" s="73"/>
      <c r="E101" s="59">
        <f>IF(ISBLANK(A101),0,IF(C101=A$5,F$80,IF(C101=lijsten!A$25,F$81,IF(OR(C101=A$7,C101=A$8),F$82,IF(OR(C101=A$9,C101=A$10),F$84,IF(C101=A$11,F$86))))))</f>
        <v>0</v>
      </c>
      <c r="F101" s="28"/>
      <c r="G101" s="39">
        <f t="shared" si="2"/>
        <v>0</v>
      </c>
      <c r="H101" s="116"/>
    </row>
    <row r="102" spans="1:8" s="6" customFormat="1" ht="12.75">
      <c r="A102" s="28"/>
      <c r="B102" s="28"/>
      <c r="C102" s="28"/>
      <c r="D102" s="73"/>
      <c r="E102" s="59">
        <f>IF(ISBLANK(A102),0,IF(C102=A$5,F$80,IF(C102=lijsten!A$25,F$81,IF(OR(C102=A$7,C102=A$8),F$82,IF(OR(C102=A$9,C102=A$10),F$84,IF(C102=A$11,F$86))))))</f>
        <v>0</v>
      </c>
      <c r="F102" s="28"/>
      <c r="G102" s="39">
        <f t="shared" si="2"/>
        <v>0</v>
      </c>
      <c r="H102" s="116"/>
    </row>
    <row r="103" spans="1:8" s="6" customFormat="1" ht="12.75">
      <c r="A103" s="28"/>
      <c r="B103" s="28"/>
      <c r="C103" s="28"/>
      <c r="D103" s="73"/>
      <c r="E103" s="59">
        <f>IF(ISBLANK(A103),0,IF(C103=A$5,F$80,IF(C103=lijsten!A$25,F$81,IF(OR(C103=A$7,C103=A$8),F$82,IF(OR(C103=A$9,C103=A$10),F$84,IF(C103=A$11,F$86))))))</f>
        <v>0</v>
      </c>
      <c r="F103" s="28"/>
      <c r="G103" s="39">
        <f t="shared" si="2"/>
        <v>0</v>
      </c>
      <c r="H103" s="116"/>
    </row>
    <row r="104" spans="1:8" s="6" customFormat="1" ht="12.75">
      <c r="A104" s="28"/>
      <c r="B104" s="28"/>
      <c r="C104" s="28"/>
      <c r="D104" s="73"/>
      <c r="E104" s="59">
        <f>IF(ISBLANK(A104),0,IF(C104=A$5,F$80,IF(C104=lijsten!A$25,F$81,IF(OR(C104=A$7,C104=A$8),F$82,IF(OR(C104=A$9,C104=A$10),F$84,IF(C104=A$11,F$86))))))</f>
        <v>0</v>
      </c>
      <c r="F104" s="28"/>
      <c r="G104" s="39">
        <f t="shared" si="2"/>
        <v>0</v>
      </c>
      <c r="H104" s="116"/>
    </row>
    <row r="105" spans="1:8" s="6" customFormat="1" ht="12.75">
      <c r="A105" s="28"/>
      <c r="B105" s="28"/>
      <c r="C105" s="28"/>
      <c r="D105" s="73"/>
      <c r="E105" s="59">
        <f>IF(ISBLANK(A105),0,IF(C105=A$5,F$80,IF(C105=lijsten!A$25,F$81,IF(OR(C105=A$7,C105=A$8),F$82,IF(OR(C105=A$9,C105=A$10),F$84,IF(C105=A$11,F$86))))))</f>
        <v>0</v>
      </c>
      <c r="F105" s="28"/>
      <c r="G105" s="39">
        <f t="shared" si="2"/>
        <v>0</v>
      </c>
      <c r="H105" s="116"/>
    </row>
    <row r="106" spans="1:8" ht="12.75">
      <c r="A106" s="197" t="s">
        <v>105</v>
      </c>
      <c r="B106" s="315"/>
      <c r="C106" s="315"/>
      <c r="D106" s="316"/>
      <c r="E106" s="316"/>
      <c r="F106" s="316"/>
      <c r="G106" s="316"/>
      <c r="H106" s="244" t="s">
        <v>94</v>
      </c>
    </row>
    <row r="107" spans="1:8" ht="12.75">
      <c r="A107" s="4" t="s">
        <v>1</v>
      </c>
      <c r="B107" s="4" t="s">
        <v>8</v>
      </c>
      <c r="C107" s="4" t="s">
        <v>74</v>
      </c>
      <c r="D107" s="23" t="s">
        <v>93</v>
      </c>
      <c r="E107" s="53" t="s">
        <v>75</v>
      </c>
      <c r="F107" s="4" t="s">
        <v>92</v>
      </c>
      <c r="G107" s="83" t="s">
        <v>10</v>
      </c>
      <c r="H107" s="245"/>
    </row>
    <row r="108" spans="1:8" ht="12.75">
      <c r="A108" s="27"/>
      <c r="B108" s="27"/>
      <c r="C108" s="27"/>
      <c r="D108" s="69"/>
      <c r="E108" s="59">
        <f>IF(ISBLANK(A108),0,IF(C108=A$5,G$80,IF(C108=lijsten!A$25,G$81,IF(OR(C108=A$7,C108=A$8),G$82,IF(OR(C108=A$9,C108=A$10),G$84,IF(C108=A$11,G$86))))))</f>
        <v>0</v>
      </c>
      <c r="F108" s="27"/>
      <c r="G108" s="68">
        <f>E108*F108</f>
        <v>0</v>
      </c>
      <c r="H108" s="115"/>
    </row>
    <row r="109" spans="1:8" ht="12.75">
      <c r="A109" s="28"/>
      <c r="B109" s="28"/>
      <c r="C109" s="28"/>
      <c r="D109" s="73"/>
      <c r="E109" s="59">
        <f>IF(ISBLANK(A109),0,IF(C109=A$5,G$80,IF(C109=lijsten!A$25,G$81,IF(OR(C109=A$7,C109=A$8),G$82,IF(OR(C109=A$9,C109=A$10),G$84,IF(C109=A$11,G$86))))))</f>
        <v>0</v>
      </c>
      <c r="F109" s="28"/>
      <c r="G109" s="39">
        <f>E109*F109</f>
        <v>0</v>
      </c>
      <c r="H109" s="116"/>
    </row>
    <row r="110" spans="1:8" ht="12.75">
      <c r="A110" s="28"/>
      <c r="B110" s="28"/>
      <c r="C110" s="28"/>
      <c r="D110" s="73"/>
      <c r="E110" s="59">
        <f>IF(ISBLANK(A110),0,IF(C110=A$5,G$80,IF(C110=lijsten!A$25,G$81,IF(OR(C110=A$7,C110=A$8),G$82,IF(OR(C110=A$9,C110=A$10),G$84,IF(C110=A$11,G$86))))))</f>
        <v>0</v>
      </c>
      <c r="F110" s="28"/>
      <c r="G110" s="39">
        <f>E110*F110</f>
        <v>0</v>
      </c>
      <c r="H110" s="116"/>
    </row>
    <row r="111" spans="1:8" ht="13.5" thickBot="1">
      <c r="A111" s="29"/>
      <c r="B111" s="29"/>
      <c r="C111" s="29"/>
      <c r="D111" s="72"/>
      <c r="E111" s="60">
        <f>IF(ISBLANK(A111),0,IF(C111=A$5,G$80,IF(C111=lijsten!A$25,G$81,IF(OR(C111=A$7,C111=A$8),G$82,IF(OR(C111=A$9,C111=A$10),G$84,IF(C111=A$11,G$86))))))</f>
        <v>0</v>
      </c>
      <c r="F111" s="29"/>
      <c r="G111" s="40">
        <f>E111*F111</f>
        <v>0</v>
      </c>
      <c r="H111" s="117"/>
    </row>
    <row r="112" spans="1:7" ht="13.5" thickBot="1">
      <c r="A112" s="6"/>
      <c r="B112" s="6"/>
      <c r="C112" s="6"/>
      <c r="D112" s="16"/>
      <c r="E112" s="64"/>
      <c r="F112" s="31" t="s">
        <v>11</v>
      </c>
      <c r="G112" s="78">
        <f>SUM(G95:G111)</f>
        <v>0</v>
      </c>
    </row>
    <row r="113" spans="1:7" ht="12.75">
      <c r="A113" s="6"/>
      <c r="B113" s="6"/>
      <c r="C113" s="6"/>
      <c r="D113" s="16"/>
      <c r="E113" s="64"/>
      <c r="F113" s="17"/>
      <c r="G113" s="58"/>
    </row>
    <row r="114" spans="1:6" ht="12.75">
      <c r="A114" s="309" t="s">
        <v>85</v>
      </c>
      <c r="B114" s="309"/>
      <c r="C114" s="310"/>
      <c r="D114" s="310"/>
      <c r="E114" s="310"/>
      <c r="F114" s="310"/>
    </row>
    <row r="115" spans="1:7" ht="12.75">
      <c r="A115" s="4" t="s">
        <v>1</v>
      </c>
      <c r="B115" s="4" t="s">
        <v>8</v>
      </c>
      <c r="C115" s="263" t="s">
        <v>9</v>
      </c>
      <c r="D115" s="263"/>
      <c r="E115" s="263"/>
      <c r="F115" s="263"/>
      <c r="G115" s="23" t="s">
        <v>10</v>
      </c>
    </row>
    <row r="116" spans="1:7" ht="12.75">
      <c r="A116" s="27"/>
      <c r="B116" s="27"/>
      <c r="C116" s="210"/>
      <c r="D116" s="211"/>
      <c r="E116" s="211"/>
      <c r="F116" s="240"/>
      <c r="G116" s="24">
        <f>IF(ISBLANK(A116),0,IF(ISBLANK(C116),0,F$88))</f>
        <v>0</v>
      </c>
    </row>
    <row r="117" spans="1:7" ht="12.75">
      <c r="A117" s="28"/>
      <c r="B117" s="28"/>
      <c r="C117" s="184"/>
      <c r="D117" s="185"/>
      <c r="E117" s="185"/>
      <c r="F117" s="239"/>
      <c r="G117" s="26">
        <f aca="true" t="shared" si="3" ref="G117:G127">IF(ISBLANK(A117),0,IF(ISBLANK(C117),0,F$88))</f>
        <v>0</v>
      </c>
    </row>
    <row r="118" spans="1:7" ht="12.75">
      <c r="A118" s="28"/>
      <c r="B118" s="28"/>
      <c r="C118" s="184"/>
      <c r="D118" s="185"/>
      <c r="E118" s="185"/>
      <c r="F118" s="239"/>
      <c r="G118" s="26">
        <f t="shared" si="3"/>
        <v>0</v>
      </c>
    </row>
    <row r="119" spans="1:7" ht="12.75">
      <c r="A119" s="28"/>
      <c r="B119" s="28"/>
      <c r="C119" s="184"/>
      <c r="D119" s="185"/>
      <c r="E119" s="185"/>
      <c r="F119" s="239"/>
      <c r="G119" s="26">
        <f t="shared" si="3"/>
        <v>0</v>
      </c>
    </row>
    <row r="120" spans="1:7" ht="12.75">
      <c r="A120" s="28"/>
      <c r="B120" s="28"/>
      <c r="C120" s="184"/>
      <c r="D120" s="185"/>
      <c r="E120" s="185"/>
      <c r="F120" s="239"/>
      <c r="G120" s="26">
        <f t="shared" si="3"/>
        <v>0</v>
      </c>
    </row>
    <row r="121" spans="1:7" ht="12.75">
      <c r="A121" s="28"/>
      <c r="B121" s="28"/>
      <c r="C121" s="184"/>
      <c r="D121" s="185"/>
      <c r="E121" s="185"/>
      <c r="F121" s="239"/>
      <c r="G121" s="26">
        <f>IF(ISBLANK(A121),0,IF(ISBLANK(C121),0,F$88))</f>
        <v>0</v>
      </c>
    </row>
    <row r="122" spans="1:7" ht="12.75">
      <c r="A122" s="28"/>
      <c r="B122" s="28"/>
      <c r="C122" s="184"/>
      <c r="D122" s="185"/>
      <c r="E122" s="185"/>
      <c r="F122" s="239"/>
      <c r="G122" s="26">
        <f t="shared" si="3"/>
        <v>0</v>
      </c>
    </row>
    <row r="123" spans="1:7" ht="12.75">
      <c r="A123" s="28"/>
      <c r="B123" s="28"/>
      <c r="C123" s="184"/>
      <c r="D123" s="185"/>
      <c r="E123" s="185"/>
      <c r="F123" s="239"/>
      <c r="G123" s="26">
        <f t="shared" si="3"/>
        <v>0</v>
      </c>
    </row>
    <row r="124" spans="1:7" ht="12.75">
      <c r="A124" s="28"/>
      <c r="B124" s="28"/>
      <c r="C124" s="184"/>
      <c r="D124" s="185"/>
      <c r="E124" s="185"/>
      <c r="F124" s="239"/>
      <c r="G124" s="26">
        <f t="shared" si="3"/>
        <v>0</v>
      </c>
    </row>
    <row r="125" spans="1:7" ht="12.75">
      <c r="A125" s="28"/>
      <c r="B125" s="28"/>
      <c r="C125" s="184"/>
      <c r="D125" s="185"/>
      <c r="E125" s="185"/>
      <c r="F125" s="239"/>
      <c r="G125" s="26">
        <f t="shared" si="3"/>
        <v>0</v>
      </c>
    </row>
    <row r="126" spans="1:7" ht="12.75">
      <c r="A126" s="28"/>
      <c r="B126" s="28"/>
      <c r="C126" s="184"/>
      <c r="D126" s="185"/>
      <c r="E126" s="185"/>
      <c r="F126" s="239"/>
      <c r="G126" s="26">
        <f t="shared" si="3"/>
        <v>0</v>
      </c>
    </row>
    <row r="127" spans="1:7" ht="13.5" thickBot="1">
      <c r="A127" s="29"/>
      <c r="B127" s="29"/>
      <c r="C127" s="214"/>
      <c r="D127" s="215"/>
      <c r="E127" s="215"/>
      <c r="F127" s="239"/>
      <c r="G127" s="26">
        <f t="shared" si="3"/>
        <v>0</v>
      </c>
    </row>
    <row r="128" spans="1:7" ht="13.5" thickBot="1">
      <c r="A128" s="6"/>
      <c r="B128" s="6"/>
      <c r="C128" s="6"/>
      <c r="D128" s="16"/>
      <c r="E128" s="64"/>
      <c r="F128" s="30" t="s">
        <v>11</v>
      </c>
      <c r="G128" s="80">
        <f>SUM(G116:G127)</f>
        <v>0</v>
      </c>
    </row>
    <row r="129" ht="12.75"/>
    <row r="130" spans="1:6" ht="12.75">
      <c r="A130" s="309" t="s">
        <v>91</v>
      </c>
      <c r="B130" s="309"/>
      <c r="C130" s="310"/>
      <c r="D130" s="310"/>
      <c r="E130" s="310"/>
      <c r="F130" s="310"/>
    </row>
    <row r="131" spans="1:7" ht="12.75">
      <c r="A131" s="263" t="s">
        <v>86</v>
      </c>
      <c r="B131" s="263"/>
      <c r="C131" s="263"/>
      <c r="D131" s="162"/>
      <c r="E131" s="245" t="s">
        <v>57</v>
      </c>
      <c r="F131" s="245"/>
      <c r="G131" s="23" t="s">
        <v>27</v>
      </c>
    </row>
    <row r="132" spans="1:7" ht="12.75">
      <c r="A132" s="210"/>
      <c r="B132" s="211"/>
      <c r="C132" s="211"/>
      <c r="D132" s="262"/>
      <c r="E132" s="300"/>
      <c r="F132" s="240"/>
      <c r="G132" s="24">
        <f>IF(ISBLANK(A132),0,IF(E132=lijsten!A$33,F$90,IF(E132=lijsten!A$34,F$91,0)))</f>
        <v>0</v>
      </c>
    </row>
    <row r="133" spans="1:7" ht="12.75">
      <c r="A133" s="184"/>
      <c r="B133" s="185"/>
      <c r="C133" s="185"/>
      <c r="D133" s="250"/>
      <c r="E133" s="255"/>
      <c r="F133" s="239"/>
      <c r="G133" s="26">
        <f>IF(ISBLANK(A133),0,IF(E133=lijsten!A$33,F$90,IF(E133=lijsten!A$34,F$91,0)))</f>
        <v>0</v>
      </c>
    </row>
    <row r="134" spans="1:7" ht="12.75">
      <c r="A134" s="184"/>
      <c r="B134" s="185"/>
      <c r="C134" s="185"/>
      <c r="D134" s="250"/>
      <c r="E134" s="255"/>
      <c r="F134" s="239"/>
      <c r="G134" s="26">
        <f>IF(ISBLANK(A134),0,IF(E134=lijsten!A$33,F$90,IF(E134=lijsten!A$34,F$91,0)))</f>
        <v>0</v>
      </c>
    </row>
    <row r="135" spans="1:7" ht="12.75">
      <c r="A135" s="184"/>
      <c r="B135" s="185"/>
      <c r="C135" s="185"/>
      <c r="D135" s="250"/>
      <c r="E135" s="255"/>
      <c r="F135" s="239"/>
      <c r="G135" s="26">
        <f>IF(ISBLANK(A135),0,IF(E135=lijsten!A$33,F$90,IF(E135=lijsten!A$34,F$91,0)))</f>
        <v>0</v>
      </c>
    </row>
    <row r="136" spans="1:7" ht="12.75">
      <c r="A136" s="184"/>
      <c r="B136" s="185"/>
      <c r="C136" s="185"/>
      <c r="D136" s="250"/>
      <c r="E136" s="255"/>
      <c r="F136" s="239"/>
      <c r="G136" s="26">
        <f>IF(ISBLANK(A136),0,IF(E136=lijsten!A$33,F$90,IF(E136=lijsten!A$34,F$91,0)))</f>
        <v>0</v>
      </c>
    </row>
    <row r="137" spans="1:7" ht="12.75">
      <c r="A137" s="184"/>
      <c r="B137" s="185"/>
      <c r="C137" s="185"/>
      <c r="D137" s="250"/>
      <c r="E137" s="255"/>
      <c r="F137" s="239"/>
      <c r="G137" s="26">
        <f>IF(ISBLANK(A137),0,IF(E137=lijsten!A$33,F$90,IF(E137=lijsten!A$34,F$91,0)))</f>
        <v>0</v>
      </c>
    </row>
    <row r="138" spans="1:7" ht="12.75">
      <c r="A138" s="184"/>
      <c r="B138" s="185"/>
      <c r="C138" s="185"/>
      <c r="D138" s="250"/>
      <c r="E138" s="255"/>
      <c r="F138" s="239"/>
      <c r="G138" s="26">
        <f>IF(ISBLANK(A138),0,IF(E138=lijsten!A$33,F$90,IF(E138=lijsten!A$34,F$91,0)))</f>
        <v>0</v>
      </c>
    </row>
    <row r="139" spans="1:7" ht="12.75">
      <c r="A139" s="184"/>
      <c r="B139" s="185"/>
      <c r="C139" s="185"/>
      <c r="D139" s="250"/>
      <c r="E139" s="255"/>
      <c r="F139" s="239"/>
      <c r="G139" s="26">
        <f>IF(ISBLANK(A139),0,IF(E139=lijsten!A$33,F$90,IF(E139=lijsten!A$34,F$91,0)))</f>
        <v>0</v>
      </c>
    </row>
    <row r="140" spans="1:7" ht="12.75">
      <c r="A140" s="184"/>
      <c r="B140" s="185"/>
      <c r="C140" s="185"/>
      <c r="D140" s="250"/>
      <c r="E140" s="255"/>
      <c r="F140" s="239"/>
      <c r="G140" s="26">
        <f>IF(ISBLANK(A140),0,IF(E140=lijsten!A$33,F$90,IF(E140=lijsten!A$34,F$91,0)))</f>
        <v>0</v>
      </c>
    </row>
    <row r="141" spans="1:7" ht="12.75">
      <c r="A141" s="184"/>
      <c r="B141" s="185"/>
      <c r="C141" s="185"/>
      <c r="D141" s="250"/>
      <c r="E141" s="255"/>
      <c r="F141" s="239"/>
      <c r="G141" s="26">
        <f>IF(ISBLANK(A141),0,IF(E141=lijsten!A$33,F$90,IF(E141=lijsten!A$34,F$91,0)))</f>
        <v>0</v>
      </c>
    </row>
    <row r="142" spans="1:7" ht="12.75">
      <c r="A142" s="184"/>
      <c r="B142" s="185"/>
      <c r="C142" s="185"/>
      <c r="D142" s="250"/>
      <c r="E142" s="255"/>
      <c r="F142" s="239"/>
      <c r="G142" s="26">
        <f>IF(ISBLANK(A142),0,IF(E142=lijsten!A$33,F$90,IF(E142=lijsten!A$34,F$91,0)))</f>
        <v>0</v>
      </c>
    </row>
    <row r="143" spans="1:7" ht="12.75">
      <c r="A143" s="184"/>
      <c r="B143" s="185"/>
      <c r="C143" s="185"/>
      <c r="D143" s="250"/>
      <c r="E143" s="255"/>
      <c r="F143" s="239"/>
      <c r="G143" s="26">
        <f>IF(ISBLANK(A143),0,IF(E143=lijsten!A$33,F$90,IF(E143=lijsten!A$34,F$91,0)))</f>
        <v>0</v>
      </c>
    </row>
    <row r="144" spans="1:7" ht="12.75">
      <c r="A144" s="184"/>
      <c r="B144" s="185"/>
      <c r="C144" s="185"/>
      <c r="D144" s="250"/>
      <c r="E144" s="255"/>
      <c r="F144" s="239"/>
      <c r="G144" s="26">
        <f>IF(ISBLANK(A144),0,IF(E144=lijsten!A$33,F$90,IF(E144=lijsten!A$34,F$91,0)))</f>
        <v>0</v>
      </c>
    </row>
    <row r="145" spans="1:7" ht="12.75">
      <c r="A145" s="184"/>
      <c r="B145" s="185"/>
      <c r="C145" s="185"/>
      <c r="D145" s="250"/>
      <c r="E145" s="255"/>
      <c r="F145" s="239"/>
      <c r="G145" s="26">
        <f>IF(ISBLANK(A145),0,IF(E145=lijsten!A$33,F$90,IF(E145=lijsten!A$34,F$91,0)))</f>
        <v>0</v>
      </c>
    </row>
    <row r="146" spans="1:7" ht="13.5" thickBot="1">
      <c r="A146" s="214"/>
      <c r="B146" s="215"/>
      <c r="C146" s="215"/>
      <c r="D146" s="302"/>
      <c r="E146" s="301"/>
      <c r="F146" s="239"/>
      <c r="G146" s="26">
        <f>IF(ISBLANK(A146),0,IF(E146=lijsten!A$33,F$90,IF(E146=lijsten!A$34,F$91,0)))</f>
        <v>0</v>
      </c>
    </row>
    <row r="147" spans="1:7" ht="13.5" thickBot="1">
      <c r="A147" s="6"/>
      <c r="B147" s="6"/>
      <c r="C147" s="6"/>
      <c r="D147" s="16"/>
      <c r="E147" s="16"/>
      <c r="F147" s="41" t="s">
        <v>11</v>
      </c>
      <c r="G147" s="81">
        <f>SUM(G132:G146)</f>
        <v>0</v>
      </c>
    </row>
    <row r="148" spans="4:7" ht="13.5" thickBot="1">
      <c r="D148" s="306" t="s">
        <v>112</v>
      </c>
      <c r="E148" s="307"/>
      <c r="F148" s="307"/>
      <c r="G148" s="82">
        <f>SUM(G112,G128,G147)</f>
        <v>0</v>
      </c>
    </row>
    <row r="149" ht="12.75"/>
    <row r="151" spans="1:8" ht="12.75">
      <c r="A151" s="160" t="s">
        <v>145</v>
      </c>
      <c r="B151" s="161"/>
      <c r="C151" s="161"/>
      <c r="D151" s="161"/>
      <c r="E151" s="161"/>
      <c r="F151" s="243"/>
      <c r="G151" s="243"/>
      <c r="H151" s="243"/>
    </row>
    <row r="152" spans="1:8" ht="25.5" customHeight="1">
      <c r="A152" s="161"/>
      <c r="B152" s="161"/>
      <c r="C152" s="161"/>
      <c r="D152" s="161"/>
      <c r="E152" s="161"/>
      <c r="F152" s="243"/>
      <c r="G152" s="243"/>
      <c r="H152" s="243"/>
    </row>
  </sheetData>
  <sheetProtection password="BB43" sheet="1" objects="1" scenarios="1" selectLockedCells="1"/>
  <mergeCells count="146">
    <mergeCell ref="E143:F143"/>
    <mergeCell ref="E67:F67"/>
    <mergeCell ref="F1:H1"/>
    <mergeCell ref="E138:F138"/>
    <mergeCell ref="A139:D139"/>
    <mergeCell ref="A15:E15"/>
    <mergeCell ref="A90:E90"/>
    <mergeCell ref="A79:E79"/>
    <mergeCell ref="A14:F14"/>
    <mergeCell ref="A16:F16"/>
    <mergeCell ref="D148:F148"/>
    <mergeCell ref="A93:G93"/>
    <mergeCell ref="A106:G106"/>
    <mergeCell ref="A114:F114"/>
    <mergeCell ref="A143:D143"/>
    <mergeCell ref="A134:D134"/>
    <mergeCell ref="A140:D140"/>
    <mergeCell ref="E140:F140"/>
    <mergeCell ref="A141:D141"/>
    <mergeCell ref="E141:F141"/>
    <mergeCell ref="E131:F131"/>
    <mergeCell ref="E68:F68"/>
    <mergeCell ref="A131:D131"/>
    <mergeCell ref="A84:E84"/>
    <mergeCell ref="F82:F83"/>
    <mergeCell ref="B78:F78"/>
    <mergeCell ref="A88:E88"/>
    <mergeCell ref="A80:E80"/>
    <mergeCell ref="E72:F72"/>
    <mergeCell ref="E73:F73"/>
    <mergeCell ref="E132:F132"/>
    <mergeCell ref="A133:D133"/>
    <mergeCell ref="E133:F133"/>
    <mergeCell ref="E139:F139"/>
    <mergeCell ref="A137:D137"/>
    <mergeCell ref="E137:F137"/>
    <mergeCell ref="A138:D138"/>
    <mergeCell ref="E134:F134"/>
    <mergeCell ref="E135:F135"/>
    <mergeCell ref="A136:D136"/>
    <mergeCell ref="A142:D142"/>
    <mergeCell ref="A40:E40"/>
    <mergeCell ref="F88:G88"/>
    <mergeCell ref="F90:G90"/>
    <mergeCell ref="E142:F142"/>
    <mergeCell ref="C43:F43"/>
    <mergeCell ref="C115:F115"/>
    <mergeCell ref="C116:F116"/>
    <mergeCell ref="C126:F126"/>
    <mergeCell ref="A135:D135"/>
    <mergeCell ref="A146:D146"/>
    <mergeCell ref="E146:F146"/>
    <mergeCell ref="A144:D144"/>
    <mergeCell ref="E144:F144"/>
    <mergeCell ref="A145:D145"/>
    <mergeCell ref="E145:F145"/>
    <mergeCell ref="H93:H94"/>
    <mergeCell ref="C117:F117"/>
    <mergeCell ref="A130:F130"/>
    <mergeCell ref="C121:F121"/>
    <mergeCell ref="C122:F122"/>
    <mergeCell ref="C123:F123"/>
    <mergeCell ref="C124:F124"/>
    <mergeCell ref="C125:F125"/>
    <mergeCell ref="C127:F127"/>
    <mergeCell ref="C120:F120"/>
    <mergeCell ref="E136:F136"/>
    <mergeCell ref="A132:D132"/>
    <mergeCell ref="C119:F119"/>
    <mergeCell ref="C118:F118"/>
    <mergeCell ref="F91:G91"/>
    <mergeCell ref="D76:F76"/>
    <mergeCell ref="G82:G83"/>
    <mergeCell ref="G84:G85"/>
    <mergeCell ref="A82:E82"/>
    <mergeCell ref="A83:E83"/>
    <mergeCell ref="E74:F74"/>
    <mergeCell ref="A74:D74"/>
    <mergeCell ref="A73:D73"/>
    <mergeCell ref="F84:F85"/>
    <mergeCell ref="A81:E81"/>
    <mergeCell ref="A85:E85"/>
    <mergeCell ref="E63:F63"/>
    <mergeCell ref="E64:F64"/>
    <mergeCell ref="E65:F65"/>
    <mergeCell ref="E66:F66"/>
    <mergeCell ref="E59:F59"/>
    <mergeCell ref="E60:F60"/>
    <mergeCell ref="E61:F61"/>
    <mergeCell ref="E62:F62"/>
    <mergeCell ref="A58:F58"/>
    <mergeCell ref="C53:F53"/>
    <mergeCell ref="C54:F54"/>
    <mergeCell ref="C55:F55"/>
    <mergeCell ref="A13:E13"/>
    <mergeCell ref="A17:E17"/>
    <mergeCell ref="A18:E18"/>
    <mergeCell ref="A20:G20"/>
    <mergeCell ref="A12:F12"/>
    <mergeCell ref="A4:F4"/>
    <mergeCell ref="A39:F39"/>
    <mergeCell ref="C47:F47"/>
    <mergeCell ref="C48:F48"/>
    <mergeCell ref="A42:F42"/>
    <mergeCell ref="A9:E9"/>
    <mergeCell ref="A10:E10"/>
    <mergeCell ref="B3:F3"/>
    <mergeCell ref="H20:H21"/>
    <mergeCell ref="A1:E1"/>
    <mergeCell ref="C50:F50"/>
    <mergeCell ref="C51:F51"/>
    <mergeCell ref="C52:F52"/>
    <mergeCell ref="A5:E5"/>
    <mergeCell ref="A6:E6"/>
    <mergeCell ref="A7:E7"/>
    <mergeCell ref="A8:E8"/>
    <mergeCell ref="A61:D61"/>
    <mergeCell ref="A62:D62"/>
    <mergeCell ref="A63:D63"/>
    <mergeCell ref="A64:D64"/>
    <mergeCell ref="F7:F8"/>
    <mergeCell ref="F9:F10"/>
    <mergeCell ref="A11:E11"/>
    <mergeCell ref="A60:D60"/>
    <mergeCell ref="A59:D59"/>
    <mergeCell ref="C49:F49"/>
    <mergeCell ref="A91:E91"/>
    <mergeCell ref="A65:D65"/>
    <mergeCell ref="A66:D66"/>
    <mergeCell ref="A67:D67"/>
    <mergeCell ref="A68:D68"/>
    <mergeCell ref="A71:D71"/>
    <mergeCell ref="A72:D72"/>
    <mergeCell ref="E69:F69"/>
    <mergeCell ref="E70:F70"/>
    <mergeCell ref="E71:F71"/>
    <mergeCell ref="A151:H152"/>
    <mergeCell ref="H106:H107"/>
    <mergeCell ref="C44:F44"/>
    <mergeCell ref="C45:F45"/>
    <mergeCell ref="C46:F46"/>
    <mergeCell ref="A87:G87"/>
    <mergeCell ref="A89:G89"/>
    <mergeCell ref="A69:D69"/>
    <mergeCell ref="A70:D70"/>
    <mergeCell ref="A86:E86"/>
  </mergeCells>
  <dataValidations count="4">
    <dataValidation type="list" allowBlank="1" showInputMessage="1" showErrorMessage="1" sqref="H95:H105 H108:H111 H22:H36 F40">
      <formula1>janee</formula1>
    </dataValidation>
    <dataValidation type="list" allowBlank="1" showInputMessage="1" showErrorMessage="1" sqref="E132:F146 E60:F74">
      <formula1>soortbijscholing</formula1>
    </dataValidation>
    <dataValidation type="list" allowBlank="1" showInputMessage="1" showErrorMessage="1" sqref="C112:D113 C38:D38">
      <formula1>doelgroep</formula1>
    </dataValidation>
    <dataValidation type="list" allowBlank="1" showInputMessage="1" showErrorMessage="1" sqref="C95:C105 C108:C111 C22:C36">
      <formula1>niveautrainer</formula1>
    </dataValidation>
  </dataValidations>
  <hyperlinks>
    <hyperlink ref="B151:C152" location="'Luik 3'!A22" display="Indien u luik 1 volledig hebt ingevuld, klik hier om verder te gaan"/>
    <hyperlink ref="A151:H152" location="'luik 4'!A1" display="Indien u luik 3 volledig hebt ingevuld,                                                                                                             klik hier om verder te gaan"/>
  </hyperlinks>
  <printOptions/>
  <pageMargins left="0.7480314960629921" right="0.7480314960629921" top="0.83" bottom="0.51" header="0.5118110236220472" footer="0.5118110236220472"/>
  <pageSetup horizontalDpi="600" verticalDpi="600" orientation="landscape" paperSize="9" scale="99" r:id="rId3"/>
  <rowBreaks count="3" manualBreakCount="3">
    <brk id="37" max="255" man="1"/>
    <brk id="77" max="255" man="1"/>
    <brk id="11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4">
      <selection activeCell="C41" sqref="C41:D41"/>
    </sheetView>
  </sheetViews>
  <sheetFormatPr defaultColWidth="9.140625" defaultRowHeight="12.75"/>
  <cols>
    <col min="1" max="1" width="3.421875" style="35" bestFit="1" customWidth="1"/>
    <col min="2" max="2" width="34.8515625" style="35" customWidth="1"/>
    <col min="3" max="3" width="33.57421875" style="35" customWidth="1"/>
    <col min="4" max="4" width="9.00390625" style="50" customWidth="1"/>
    <col min="5" max="5" width="9.140625" style="50" customWidth="1"/>
    <col min="6" max="6" width="9.140625" style="35" customWidth="1"/>
    <col min="7" max="7" width="9.140625" style="50" customWidth="1"/>
    <col min="8" max="16384" width="9.140625" style="35" customWidth="1"/>
  </cols>
  <sheetData>
    <row r="1" spans="1:5" ht="48.75" customHeight="1">
      <c r="A1" s="337" t="s">
        <v>113</v>
      </c>
      <c r="B1" s="337"/>
      <c r="C1" s="338"/>
      <c r="D1" s="338"/>
      <c r="E1" s="338"/>
    </row>
    <row r="3" spans="1:5" ht="12.75">
      <c r="A3" s="7" t="s">
        <v>114</v>
      </c>
      <c r="B3" s="163" t="s">
        <v>115</v>
      </c>
      <c r="C3" s="163"/>
      <c r="D3" s="163"/>
      <c r="E3" s="156"/>
    </row>
    <row r="4" spans="1:7" s="43" customFormat="1" ht="12.75">
      <c r="A4" s="35"/>
      <c r="B4" s="35"/>
      <c r="C4" s="35"/>
      <c r="D4" s="50"/>
      <c r="E4" s="49" t="s">
        <v>10</v>
      </c>
      <c r="G4" s="62"/>
    </row>
    <row r="5" spans="1:5" ht="12.75">
      <c r="A5" s="324" t="s">
        <v>118</v>
      </c>
      <c r="B5" s="325"/>
      <c r="C5" s="325"/>
      <c r="D5" s="326"/>
      <c r="E5" s="23">
        <v>5</v>
      </c>
    </row>
    <row r="6" spans="1:5" ht="12.75">
      <c r="A6" s="8"/>
      <c r="B6" s="18"/>
      <c r="C6" s="18"/>
      <c r="D6" s="58"/>
      <c r="E6" s="58"/>
    </row>
    <row r="7" spans="1:5" ht="12.75">
      <c r="A7" s="346" t="s">
        <v>117</v>
      </c>
      <c r="B7" s="347"/>
      <c r="C7" s="347"/>
      <c r="D7" s="335"/>
      <c r="E7" s="53" t="s">
        <v>27</v>
      </c>
    </row>
    <row r="8" spans="1:5" ht="12.75">
      <c r="A8" s="210"/>
      <c r="B8" s="211"/>
      <c r="C8" s="211"/>
      <c r="D8" s="213"/>
      <c r="E8" s="102">
        <f>IF(ISBLANK(A8),0,E$5)</f>
        <v>0</v>
      </c>
    </row>
    <row r="9" spans="1:5" ht="12.75">
      <c r="A9" s="184"/>
      <c r="B9" s="185"/>
      <c r="C9" s="185"/>
      <c r="D9" s="187"/>
      <c r="E9" s="102">
        <f aca="true" t="shared" si="0" ref="E9:E14">IF(ISBLANK(A9),0,E$5)</f>
        <v>0</v>
      </c>
    </row>
    <row r="10" spans="1:5" ht="12.75">
      <c r="A10" s="184"/>
      <c r="B10" s="185"/>
      <c r="C10" s="185"/>
      <c r="D10" s="187"/>
      <c r="E10" s="102">
        <f t="shared" si="0"/>
        <v>0</v>
      </c>
    </row>
    <row r="11" spans="1:5" ht="12.75">
      <c r="A11" s="184"/>
      <c r="B11" s="185"/>
      <c r="C11" s="185"/>
      <c r="D11" s="187"/>
      <c r="E11" s="102">
        <f t="shared" si="0"/>
        <v>0</v>
      </c>
    </row>
    <row r="12" spans="1:5" ht="12.75">
      <c r="A12" s="184"/>
      <c r="B12" s="185"/>
      <c r="C12" s="185"/>
      <c r="D12" s="187"/>
      <c r="E12" s="102">
        <f t="shared" si="0"/>
        <v>0</v>
      </c>
    </row>
    <row r="13" spans="1:5" ht="12.75">
      <c r="A13" s="184"/>
      <c r="B13" s="185"/>
      <c r="C13" s="185"/>
      <c r="D13" s="187"/>
      <c r="E13" s="102">
        <f t="shared" si="0"/>
        <v>0</v>
      </c>
    </row>
    <row r="14" spans="1:5" ht="13.5" thickBot="1">
      <c r="A14" s="214"/>
      <c r="B14" s="342"/>
      <c r="C14" s="342"/>
      <c r="D14" s="343"/>
      <c r="E14" s="102">
        <f t="shared" si="0"/>
        <v>0</v>
      </c>
    </row>
    <row r="15" spans="3:5" ht="13.5" thickBot="1">
      <c r="C15" s="182" t="s">
        <v>143</v>
      </c>
      <c r="D15" s="328"/>
      <c r="E15" s="56">
        <f>IF(SUM(E8:E14)&lt;25,SUM(E8:E14),25)</f>
        <v>0</v>
      </c>
    </row>
    <row r="17" spans="1:5" ht="12.75">
      <c r="A17" s="77" t="s">
        <v>116</v>
      </c>
      <c r="B17" s="322" t="s">
        <v>130</v>
      </c>
      <c r="C17" s="323"/>
      <c r="D17" s="323"/>
      <c r="E17" s="323"/>
    </row>
    <row r="18" ht="12.75">
      <c r="E18" s="49" t="s">
        <v>10</v>
      </c>
    </row>
    <row r="19" spans="1:5" ht="12.75">
      <c r="A19" s="348" t="s">
        <v>119</v>
      </c>
      <c r="B19" s="348"/>
      <c r="C19" s="348"/>
      <c r="D19" s="349"/>
      <c r="E19" s="23">
        <v>10</v>
      </c>
    </row>
    <row r="20" spans="1:5" ht="12.75">
      <c r="A20" s="348" t="s">
        <v>120</v>
      </c>
      <c r="B20" s="348"/>
      <c r="C20" s="348"/>
      <c r="D20" s="349"/>
      <c r="E20" s="23">
        <v>10</v>
      </c>
    </row>
    <row r="21" spans="1:7" ht="25.5" customHeight="1">
      <c r="A21" s="350" t="s">
        <v>170</v>
      </c>
      <c r="B21" s="350"/>
      <c r="C21" s="350"/>
      <c r="D21" s="351"/>
      <c r="E21" s="23">
        <v>5</v>
      </c>
      <c r="G21" s="16"/>
    </row>
    <row r="23" spans="1:5" ht="12.75">
      <c r="A23" s="345" t="s">
        <v>121</v>
      </c>
      <c r="B23" s="345"/>
      <c r="C23" s="334" t="s">
        <v>125</v>
      </c>
      <c r="D23" s="335"/>
      <c r="E23" s="53" t="s">
        <v>27</v>
      </c>
    </row>
    <row r="24" spans="1:5" ht="12.75">
      <c r="A24" s="309" t="s">
        <v>122</v>
      </c>
      <c r="B24" s="200"/>
      <c r="C24" s="300"/>
      <c r="D24" s="330"/>
      <c r="E24" s="52">
        <f>IF(ISBLANK(C24),0,E$19)</f>
        <v>0</v>
      </c>
    </row>
    <row r="25" spans="1:5" ht="12.75">
      <c r="A25" s="344" t="s">
        <v>123</v>
      </c>
      <c r="B25" s="208"/>
      <c r="C25" s="331"/>
      <c r="D25" s="332"/>
      <c r="E25" s="102">
        <f>IF(ISBLANK(C25),0,E$19)</f>
        <v>0</v>
      </c>
    </row>
    <row r="26" spans="1:5" ht="12.75">
      <c r="A26" s="339" t="s">
        <v>124</v>
      </c>
      <c r="B26" s="173"/>
      <c r="C26" s="214"/>
      <c r="D26" s="217"/>
      <c r="E26" s="91">
        <f>IF(ISBLANK(C26),0,E$19)</f>
        <v>0</v>
      </c>
    </row>
    <row r="27" spans="1:5" ht="12.75">
      <c r="A27" s="311" t="s">
        <v>128</v>
      </c>
      <c r="B27" s="311"/>
      <c r="C27" s="334" t="s">
        <v>125</v>
      </c>
      <c r="D27" s="335"/>
      <c r="E27" s="53" t="s">
        <v>27</v>
      </c>
    </row>
    <row r="28" spans="1:5" ht="12.75">
      <c r="A28" s="340"/>
      <c r="B28" s="210"/>
      <c r="C28" s="300"/>
      <c r="D28" s="330"/>
      <c r="E28" s="52">
        <f>IF(ISBLANK(A28),0,(IF(ISBLANK(C28),0,E$20)))</f>
        <v>0</v>
      </c>
    </row>
    <row r="29" spans="1:5" ht="12.75">
      <c r="A29" s="329"/>
      <c r="B29" s="184"/>
      <c r="C29" s="255"/>
      <c r="D29" s="333"/>
      <c r="E29" s="102">
        <f>IF(ISBLANK(A29),0,(IF(ISBLANK(C29),0,E$20)))</f>
        <v>0</v>
      </c>
    </row>
    <row r="30" spans="1:5" ht="12.75">
      <c r="A30" s="329"/>
      <c r="B30" s="184"/>
      <c r="C30" s="255"/>
      <c r="D30" s="333"/>
      <c r="E30" s="102">
        <f>IF(ISBLANK(A30),0,(IF(ISBLANK(C30),0,E$20)))</f>
        <v>0</v>
      </c>
    </row>
    <row r="31" spans="1:5" ht="12.75">
      <c r="A31" s="329"/>
      <c r="B31" s="184"/>
      <c r="C31" s="255"/>
      <c r="D31" s="333"/>
      <c r="E31" s="102">
        <f>IF(ISBLANK(A31),0,(IF(ISBLANK(C31),0,E$20)))</f>
        <v>0</v>
      </c>
    </row>
    <row r="32" spans="1:5" ht="12.75" customHeight="1" thickBot="1">
      <c r="A32" s="336"/>
      <c r="B32" s="214"/>
      <c r="C32" s="301"/>
      <c r="D32" s="333"/>
      <c r="E32" s="102">
        <f>IF(ISBLANK(A32),0,(IF(ISBLANK(C32),0,E$20)))</f>
        <v>0</v>
      </c>
    </row>
    <row r="33" spans="1:5" ht="13.5" thickBot="1">
      <c r="A33" s="6"/>
      <c r="B33" s="6"/>
      <c r="D33" s="74" t="s">
        <v>11</v>
      </c>
      <c r="E33" s="61">
        <f>SUM(E24:E32)</f>
        <v>0</v>
      </c>
    </row>
    <row r="34" ht="12.75">
      <c r="E34" s="62"/>
    </row>
    <row r="35" spans="1:5" ht="13.5" thickBot="1">
      <c r="A35" s="327" t="s">
        <v>126</v>
      </c>
      <c r="B35" s="327"/>
      <c r="C35" s="162"/>
      <c r="D35" s="23" t="s">
        <v>30</v>
      </c>
      <c r="E35" s="54" t="s">
        <v>27</v>
      </c>
    </row>
    <row r="36" spans="1:5" ht="13.5" thickBot="1">
      <c r="A36" s="311" t="s">
        <v>193</v>
      </c>
      <c r="B36" s="311"/>
      <c r="C36" s="312"/>
      <c r="D36" s="118"/>
      <c r="E36" s="63">
        <f>D36*E20</f>
        <v>0</v>
      </c>
    </row>
    <row r="38" spans="1:5" ht="12.75">
      <c r="A38" s="327" t="s">
        <v>129</v>
      </c>
      <c r="B38" s="327"/>
      <c r="C38" s="334" t="s">
        <v>125</v>
      </c>
      <c r="D38" s="335"/>
      <c r="E38" s="53" t="s">
        <v>27</v>
      </c>
    </row>
    <row r="39" spans="1:5" ht="12.75">
      <c r="A39" s="340"/>
      <c r="B39" s="340"/>
      <c r="C39" s="300"/>
      <c r="D39" s="330"/>
      <c r="E39" s="54">
        <f>IF(ISBLANK(A39),0,(IF(ISBLANK(C39),0,E$21)))</f>
        <v>0</v>
      </c>
    </row>
    <row r="40" spans="1:5" ht="12.75">
      <c r="A40" s="329"/>
      <c r="B40" s="329"/>
      <c r="C40" s="255"/>
      <c r="D40" s="333"/>
      <c r="E40" s="59">
        <f>IF(ISBLANK(A40),0,(IF(ISBLANK(C40),0,E$21)))</f>
        <v>0</v>
      </c>
    </row>
    <row r="41" spans="1:5" ht="12.75">
      <c r="A41" s="329"/>
      <c r="B41" s="329"/>
      <c r="C41" s="255"/>
      <c r="D41" s="333"/>
      <c r="E41" s="59">
        <f>IF(ISBLANK(A41),0,(IF(ISBLANK(C41),0,E$21)))</f>
        <v>0</v>
      </c>
    </row>
    <row r="42" spans="1:5" ht="12.75">
      <c r="A42" s="329"/>
      <c r="B42" s="329"/>
      <c r="C42" s="255"/>
      <c r="D42" s="333"/>
      <c r="E42" s="59">
        <f>IF(ISBLANK(A42),0,(IF(ISBLANK(C42),0,E$21)))</f>
        <v>0</v>
      </c>
    </row>
    <row r="43" spans="1:5" ht="13.5" thickBot="1">
      <c r="A43" s="336"/>
      <c r="B43" s="336"/>
      <c r="C43" s="301"/>
      <c r="D43" s="333"/>
      <c r="E43" s="59">
        <f>IF(ISBLANK(A43),0,(IF(ISBLANK(C43),0,E$21)))</f>
        <v>0</v>
      </c>
    </row>
    <row r="44" spans="1:5" ht="13.5" thickBot="1">
      <c r="A44" s="6"/>
      <c r="B44" s="6"/>
      <c r="D44" s="74" t="s">
        <v>11</v>
      </c>
      <c r="E44" s="61">
        <f>SUM(E39:E43)</f>
        <v>0</v>
      </c>
    </row>
    <row r="45" spans="3:5" ht="13.5" thickBot="1">
      <c r="C45" s="202" t="s">
        <v>112</v>
      </c>
      <c r="D45" s="341"/>
      <c r="E45" s="56">
        <f>SUM(E33,E36,E44)</f>
        <v>0</v>
      </c>
    </row>
    <row r="49" spans="1:5" ht="12.75">
      <c r="A49" s="160" t="s">
        <v>146</v>
      </c>
      <c r="B49" s="161"/>
      <c r="C49" s="161"/>
      <c r="D49" s="161"/>
      <c r="E49" s="161"/>
    </row>
    <row r="50" spans="1:5" ht="25.5" customHeight="1">
      <c r="A50" s="161"/>
      <c r="B50" s="161"/>
      <c r="C50" s="161"/>
      <c r="D50" s="161"/>
      <c r="E50" s="161"/>
    </row>
    <row r="55" ht="20.25">
      <c r="A55" s="127"/>
    </row>
  </sheetData>
  <sheetProtection password="BB43" sheet="1" selectLockedCells="1"/>
  <mergeCells count="52">
    <mergeCell ref="A7:D7"/>
    <mergeCell ref="A8:D8"/>
    <mergeCell ref="A13:D13"/>
    <mergeCell ref="A19:D19"/>
    <mergeCell ref="A20:D20"/>
    <mergeCell ref="A21:D21"/>
    <mergeCell ref="A25:B25"/>
    <mergeCell ref="A9:D9"/>
    <mergeCell ref="A10:D10"/>
    <mergeCell ref="A11:D11"/>
    <mergeCell ref="A12:D12"/>
    <mergeCell ref="A23:B23"/>
    <mergeCell ref="C31:D31"/>
    <mergeCell ref="C41:D41"/>
    <mergeCell ref="C42:D42"/>
    <mergeCell ref="C40:D40"/>
    <mergeCell ref="A35:C35"/>
    <mergeCell ref="A14:D14"/>
    <mergeCell ref="C23:D23"/>
    <mergeCell ref="C24:D24"/>
    <mergeCell ref="C26:D26"/>
    <mergeCell ref="A24:B24"/>
    <mergeCell ref="A1:E1"/>
    <mergeCell ref="A26:B26"/>
    <mergeCell ref="A39:B39"/>
    <mergeCell ref="A40:B40"/>
    <mergeCell ref="A41:B41"/>
    <mergeCell ref="C45:D45"/>
    <mergeCell ref="A32:B32"/>
    <mergeCell ref="A28:B28"/>
    <mergeCell ref="A30:B30"/>
    <mergeCell ref="A31:B31"/>
    <mergeCell ref="C38:D38"/>
    <mergeCell ref="C28:D28"/>
    <mergeCell ref="C29:D29"/>
    <mergeCell ref="C43:D43"/>
    <mergeCell ref="C27:D27"/>
    <mergeCell ref="A29:B29"/>
    <mergeCell ref="A43:B43"/>
    <mergeCell ref="A36:C36"/>
    <mergeCell ref="A27:B27"/>
    <mergeCell ref="C30:D30"/>
    <mergeCell ref="A49:E50"/>
    <mergeCell ref="B3:E3"/>
    <mergeCell ref="B17:E17"/>
    <mergeCell ref="A5:D5"/>
    <mergeCell ref="A38:B38"/>
    <mergeCell ref="C15:D15"/>
    <mergeCell ref="A42:B42"/>
    <mergeCell ref="C39:D39"/>
    <mergeCell ref="C25:D25"/>
    <mergeCell ref="C32:D32"/>
  </mergeCells>
  <dataValidations count="1">
    <dataValidation type="list" allowBlank="1" showInputMessage="1" showErrorMessage="1" sqref="D36">
      <formula1>opsomming0tot2</formula1>
    </dataValidation>
  </dataValidations>
  <hyperlinks>
    <hyperlink ref="B49:C50" location="'Luik 3'!A22" display="Indien u luik 1 volledig hebt ingevuld, klik hier om verder te gaan"/>
    <hyperlink ref="A49:E50" location="Bijlagen!D4" display="Indien u luik 4 volledig hebt ingevuld,                                                                 klik hier om verder te gaan"/>
  </hyperlinks>
  <printOptions/>
  <pageMargins left="0.69" right="0.4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showGridLines="0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6.57421875" style="0" customWidth="1"/>
    <col min="2" max="2" width="37.28125" style="0" customWidth="1"/>
    <col min="3" max="3" width="27.00390625" style="0" customWidth="1"/>
    <col min="4" max="4" width="19.140625" style="0" customWidth="1"/>
  </cols>
  <sheetData>
    <row r="1" spans="1:5" ht="22.5">
      <c r="A1" s="359" t="s">
        <v>151</v>
      </c>
      <c r="B1" s="359"/>
      <c r="C1" s="360"/>
      <c r="D1" s="360"/>
      <c r="E1" s="361"/>
    </row>
    <row r="2" spans="1:4" ht="12.75">
      <c r="A2" s="1"/>
      <c r="B2" s="1"/>
      <c r="C2" s="1"/>
      <c r="D2" s="1"/>
    </row>
    <row r="3" spans="1:5" ht="12.75">
      <c r="A3" s="363" t="s">
        <v>133</v>
      </c>
      <c r="B3" s="369"/>
      <c r="C3" s="136" t="s">
        <v>152</v>
      </c>
      <c r="D3" s="373" t="s">
        <v>153</v>
      </c>
      <c r="E3" s="374"/>
    </row>
    <row r="4" spans="1:5" ht="12.75">
      <c r="A4" s="357" t="s">
        <v>154</v>
      </c>
      <c r="B4" s="367"/>
      <c r="C4" s="133" t="str">
        <f>IF('Luik 1'!D31="ja","ja","nee")</f>
        <v>nee</v>
      </c>
      <c r="D4" s="375"/>
      <c r="E4" s="376"/>
    </row>
    <row r="5" spans="1:5" ht="12.75">
      <c r="A5" s="357" t="s">
        <v>23</v>
      </c>
      <c r="B5" s="367"/>
      <c r="C5" s="133" t="str">
        <f>IF('Luik 1'!D32="ja","ja","nee")</f>
        <v>nee</v>
      </c>
      <c r="D5" s="365"/>
      <c r="E5" s="366"/>
    </row>
    <row r="6" spans="1:5" ht="12.75">
      <c r="A6" s="353" t="s">
        <v>164</v>
      </c>
      <c r="B6" s="354"/>
      <c r="C6" s="134">
        <f>'Luik 1'!D34</f>
        <v>0</v>
      </c>
      <c r="D6" s="371"/>
      <c r="E6" s="377"/>
    </row>
    <row r="7" spans="1:5" ht="12.75">
      <c r="A7" s="370"/>
      <c r="B7" s="370"/>
      <c r="C7" s="135"/>
      <c r="D7" s="378"/>
      <c r="E7" s="379"/>
    </row>
    <row r="8" spans="1:5" ht="12.75">
      <c r="A8" s="363" t="s">
        <v>148</v>
      </c>
      <c r="B8" s="364"/>
      <c r="C8" s="136" t="s">
        <v>152</v>
      </c>
      <c r="D8" s="373" t="s">
        <v>153</v>
      </c>
      <c r="E8" s="380"/>
    </row>
    <row r="9" spans="1:5" ht="12.75">
      <c r="A9" s="355" t="s">
        <v>161</v>
      </c>
      <c r="B9" s="356"/>
      <c r="C9" s="144">
        <f>COUNTIF('Luik 3'!H22:H36,lijsten!A3)</f>
        <v>0</v>
      </c>
      <c r="D9" s="375"/>
      <c r="E9" s="376"/>
    </row>
    <row r="10" spans="1:5" ht="12.75">
      <c r="A10" s="357" t="s">
        <v>166</v>
      </c>
      <c r="B10" s="367"/>
      <c r="C10" s="131">
        <f>'Luik 3'!G56/5</f>
        <v>0</v>
      </c>
      <c r="D10" s="365"/>
      <c r="E10" s="368"/>
    </row>
    <row r="11" spans="1:5" ht="12.75">
      <c r="A11" s="357" t="s">
        <v>162</v>
      </c>
      <c r="B11" s="358"/>
      <c r="C11" s="131">
        <f>COUNTIF('Luik 3'!H95:H105,lijsten!A4)</f>
        <v>0</v>
      </c>
      <c r="D11" s="365"/>
      <c r="E11" s="366"/>
    </row>
    <row r="12" spans="1:5" ht="12.75">
      <c r="A12" s="357" t="s">
        <v>163</v>
      </c>
      <c r="B12" s="358"/>
      <c r="C12" s="131">
        <f>COUNTIF('Luik 3'!H108:H111,lijsten!A5)</f>
        <v>0</v>
      </c>
      <c r="D12" s="365"/>
      <c r="E12" s="366"/>
    </row>
    <row r="13" spans="1:5" ht="12.75">
      <c r="A13" s="353" t="s">
        <v>169</v>
      </c>
      <c r="B13" s="354"/>
      <c r="C13" s="132">
        <f>'Luik 3'!G128/5</f>
        <v>0</v>
      </c>
      <c r="D13" s="371"/>
      <c r="E13" s="372"/>
    </row>
    <row r="15" spans="1:5" ht="22.5">
      <c r="A15" s="359" t="s">
        <v>150</v>
      </c>
      <c r="B15" s="359"/>
      <c r="C15" s="360"/>
      <c r="D15" s="360"/>
      <c r="E15" s="361"/>
    </row>
    <row r="16" spans="6:7" ht="13.5" thickBot="1">
      <c r="F16" s="1"/>
      <c r="G16" s="1"/>
    </row>
    <row r="17" spans="1:7" ht="12.75">
      <c r="A17" s="103" t="s">
        <v>14</v>
      </c>
      <c r="B17" s="362" t="s">
        <v>15</v>
      </c>
      <c r="C17" s="362"/>
      <c r="D17" s="362"/>
      <c r="E17" s="106">
        <f>'Luik 1'!E21</f>
        <v>0</v>
      </c>
      <c r="F17" s="1"/>
      <c r="G17" s="1"/>
    </row>
    <row r="18" spans="1:7" ht="12.75">
      <c r="A18" s="104" t="s">
        <v>17</v>
      </c>
      <c r="B18" s="163" t="s">
        <v>18</v>
      </c>
      <c r="C18" s="163"/>
      <c r="D18" s="163"/>
      <c r="E18" s="107">
        <f>'Luik 1'!E22</f>
        <v>0</v>
      </c>
      <c r="F18" s="1"/>
      <c r="G18" s="1"/>
    </row>
    <row r="19" spans="1:7" ht="12.75">
      <c r="A19" s="104" t="s">
        <v>19</v>
      </c>
      <c r="B19" s="163" t="s">
        <v>20</v>
      </c>
      <c r="C19" s="163"/>
      <c r="D19" s="163"/>
      <c r="E19" s="107">
        <f>'Luik 1'!E35</f>
        <v>0</v>
      </c>
      <c r="F19" s="1"/>
      <c r="G19" s="1"/>
    </row>
    <row r="20" spans="1:7" s="111" customFormat="1" ht="12.75">
      <c r="A20" s="104" t="s">
        <v>24</v>
      </c>
      <c r="B20" s="163" t="s">
        <v>155</v>
      </c>
      <c r="C20" s="163"/>
      <c r="D20" s="163"/>
      <c r="E20" s="107">
        <f>'Luik 1'!E53</f>
        <v>0</v>
      </c>
      <c r="F20" s="112"/>
      <c r="G20" s="112"/>
    </row>
    <row r="21" spans="1:7" ht="12.75">
      <c r="A21" s="109"/>
      <c r="B21" s="18"/>
      <c r="C21" s="18"/>
      <c r="D21" s="18"/>
      <c r="E21" s="110"/>
      <c r="F21" s="1"/>
      <c r="G21" s="1"/>
    </row>
    <row r="22" spans="1:7" ht="12.75">
      <c r="A22" s="104" t="s">
        <v>38</v>
      </c>
      <c r="B22" s="163" t="s">
        <v>156</v>
      </c>
      <c r="C22" s="163"/>
      <c r="D22" s="163"/>
      <c r="E22" s="107">
        <f>'Luik 2 '!E32</f>
        <v>0</v>
      </c>
      <c r="F22" s="1"/>
      <c r="G22" s="1"/>
    </row>
    <row r="23" spans="1:7" ht="12.75">
      <c r="A23" s="104" t="s">
        <v>53</v>
      </c>
      <c r="B23" s="163" t="s">
        <v>157</v>
      </c>
      <c r="C23" s="163"/>
      <c r="D23" s="163"/>
      <c r="E23" s="107">
        <f>'Luik 2 '!E45</f>
        <v>0</v>
      </c>
      <c r="F23" s="1"/>
      <c r="G23" s="1"/>
    </row>
    <row r="24" spans="1:7" s="111" customFormat="1" ht="12.75">
      <c r="A24" s="104" t="s">
        <v>60</v>
      </c>
      <c r="B24" s="163" t="s">
        <v>158</v>
      </c>
      <c r="C24" s="163"/>
      <c r="D24" s="163"/>
      <c r="E24" s="107">
        <f>'Luik 2 '!E70</f>
        <v>0</v>
      </c>
      <c r="F24" s="112"/>
      <c r="G24" s="112"/>
    </row>
    <row r="25" spans="1:5" ht="12.75">
      <c r="A25" s="109"/>
      <c r="B25" s="18"/>
      <c r="C25" s="18"/>
      <c r="D25" s="18"/>
      <c r="E25" s="110"/>
    </row>
    <row r="26" spans="1:5" ht="12.75">
      <c r="A26" s="104" t="s">
        <v>72</v>
      </c>
      <c r="B26" s="163" t="s">
        <v>160</v>
      </c>
      <c r="C26" s="163"/>
      <c r="D26" s="163"/>
      <c r="E26" s="107">
        <f>'Luik 3'!G76</f>
        <v>0</v>
      </c>
    </row>
    <row r="27" spans="1:5" s="111" customFormat="1" ht="15">
      <c r="A27" s="104" t="s">
        <v>87</v>
      </c>
      <c r="B27" s="163" t="s">
        <v>159</v>
      </c>
      <c r="C27" s="163"/>
      <c r="D27" s="163"/>
      <c r="E27" s="107">
        <f>'Luik 3'!G148</f>
        <v>0</v>
      </c>
    </row>
    <row r="28" spans="1:5" s="35" customFormat="1" ht="12.75">
      <c r="A28" s="109"/>
      <c r="B28" s="18"/>
      <c r="C28" s="18"/>
      <c r="D28" s="18"/>
      <c r="E28" s="110"/>
    </row>
    <row r="29" spans="1:5" s="35" customFormat="1" ht="12.75">
      <c r="A29" s="104" t="s">
        <v>114</v>
      </c>
      <c r="B29" s="163" t="s">
        <v>115</v>
      </c>
      <c r="C29" s="163"/>
      <c r="D29" s="163"/>
      <c r="E29" s="107">
        <f>'luik 4'!E15</f>
        <v>0</v>
      </c>
    </row>
    <row r="30" spans="1:5" ht="13.5" thickBot="1">
      <c r="A30" s="105" t="s">
        <v>116</v>
      </c>
      <c r="B30" s="352" t="s">
        <v>130</v>
      </c>
      <c r="C30" s="352"/>
      <c r="D30" s="352"/>
      <c r="E30" s="108">
        <f>'luik 4'!E45</f>
        <v>0</v>
      </c>
    </row>
    <row r="31" spans="1:5" s="111" customFormat="1" ht="12.75">
      <c r="A31" s="129"/>
      <c r="B31" s="18"/>
      <c r="C31" s="18"/>
      <c r="D31" s="18"/>
      <c r="E31" s="130"/>
    </row>
    <row r="32" spans="1:5" ht="22.5">
      <c r="A32" s="359" t="s">
        <v>149</v>
      </c>
      <c r="B32" s="359"/>
      <c r="C32" s="360"/>
      <c r="D32" s="360"/>
      <c r="E32" s="361"/>
    </row>
    <row r="33" ht="12" customHeight="1"/>
    <row r="52" ht="20.25">
      <c r="A52" s="126"/>
    </row>
  </sheetData>
  <sheetProtection password="BB43" sheet="1" selectLockedCells="1"/>
  <mergeCells count="36">
    <mergeCell ref="D13:E13"/>
    <mergeCell ref="A32:E32"/>
    <mergeCell ref="D3:E3"/>
    <mergeCell ref="D4:E4"/>
    <mergeCell ref="D5:E5"/>
    <mergeCell ref="D6:E6"/>
    <mergeCell ref="D7:E7"/>
    <mergeCell ref="D8:E8"/>
    <mergeCell ref="D9:E9"/>
    <mergeCell ref="D11:E11"/>
    <mergeCell ref="D10:E10"/>
    <mergeCell ref="A3:B3"/>
    <mergeCell ref="A4:B4"/>
    <mergeCell ref="A5:B5"/>
    <mergeCell ref="A6:B6"/>
    <mergeCell ref="A7:B7"/>
    <mergeCell ref="A1:E1"/>
    <mergeCell ref="B17:D17"/>
    <mergeCell ref="B18:D18"/>
    <mergeCell ref="B19:D19"/>
    <mergeCell ref="B20:D20"/>
    <mergeCell ref="B22:D22"/>
    <mergeCell ref="A8:B8"/>
    <mergeCell ref="A15:E15"/>
    <mergeCell ref="D12:E12"/>
    <mergeCell ref="A10:B10"/>
    <mergeCell ref="B30:D30"/>
    <mergeCell ref="B24:D24"/>
    <mergeCell ref="A13:B13"/>
    <mergeCell ref="A9:B9"/>
    <mergeCell ref="B26:D26"/>
    <mergeCell ref="B27:D27"/>
    <mergeCell ref="B29:D29"/>
    <mergeCell ref="A11:B11"/>
    <mergeCell ref="A12:B12"/>
    <mergeCell ref="B23:D23"/>
  </mergeCells>
  <dataValidations count="1">
    <dataValidation type="list" allowBlank="1" showInputMessage="1" showErrorMessage="1" sqref="D4:E6 E11:E12 E9 D9:D13">
      <formula1>janee</formula1>
    </dataValidation>
  </dataValidations>
  <printOptions/>
  <pageMargins left="0.75" right="0.75" top="1" bottom="1" header="0.5" footer="0.5"/>
  <pageSetup horizontalDpi="300" verticalDpi="300" orientation="landscape" paperSize="9" scale="85" r:id="rId2"/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38.28125" style="0" bestFit="1" customWidth="1"/>
  </cols>
  <sheetData>
    <row r="1" ht="12.75">
      <c r="A1" s="19" t="s">
        <v>95</v>
      </c>
    </row>
    <row r="2" ht="12.75">
      <c r="A2" t="s">
        <v>12</v>
      </c>
    </row>
    <row r="3" ht="12.75">
      <c r="A3" t="s">
        <v>13</v>
      </c>
    </row>
    <row r="5" ht="12.75">
      <c r="A5" s="19" t="s">
        <v>127</v>
      </c>
    </row>
    <row r="6" ht="12.75">
      <c r="A6" s="12">
        <v>0</v>
      </c>
    </row>
    <row r="7" ht="12.75">
      <c r="A7" s="12">
        <v>1</v>
      </c>
    </row>
    <row r="8" ht="12.75">
      <c r="A8" s="12">
        <v>2</v>
      </c>
    </row>
    <row r="10" ht="12.75">
      <c r="A10" s="19" t="s">
        <v>96</v>
      </c>
    </row>
    <row r="11" ht="12.75">
      <c r="A11" s="11" t="s">
        <v>49</v>
      </c>
    </row>
    <row r="12" ht="12.75">
      <c r="A12" s="11" t="s">
        <v>50</v>
      </c>
    </row>
    <row r="14" ht="12.75">
      <c r="A14" s="19" t="s">
        <v>97</v>
      </c>
    </row>
    <row r="15" ht="12.75">
      <c r="A15" s="11" t="s">
        <v>58</v>
      </c>
    </row>
    <row r="16" ht="12.75">
      <c r="A16" s="11" t="s">
        <v>59</v>
      </c>
    </row>
    <row r="18" ht="12.75">
      <c r="A18" s="19" t="s">
        <v>98</v>
      </c>
    </row>
    <row r="19" ht="12.75">
      <c r="A19" s="11" t="s">
        <v>65</v>
      </c>
    </row>
    <row r="20" ht="12.75">
      <c r="A20" s="11" t="s">
        <v>64</v>
      </c>
    </row>
    <row r="21" ht="12.75">
      <c r="A21" s="11" t="s">
        <v>66</v>
      </c>
    </row>
    <row r="23" ht="12.75">
      <c r="A23" s="19" t="s">
        <v>99</v>
      </c>
    </row>
    <row r="24" spans="1:2" ht="12.75">
      <c r="A24" s="15" t="s">
        <v>79</v>
      </c>
      <c r="B24" s="1"/>
    </row>
    <row r="25" spans="1:2" ht="12.75">
      <c r="A25" s="22" t="s">
        <v>104</v>
      </c>
      <c r="B25" s="1"/>
    </row>
    <row r="26" spans="1:2" ht="12.75">
      <c r="A26" s="15" t="s">
        <v>80</v>
      </c>
      <c r="B26" s="1"/>
    </row>
    <row r="27" spans="1:2" ht="12.75">
      <c r="A27" s="15" t="s">
        <v>83</v>
      </c>
      <c r="B27" s="1"/>
    </row>
    <row r="28" spans="1:2" ht="12.75">
      <c r="A28" s="15" t="s">
        <v>81</v>
      </c>
      <c r="B28" s="1"/>
    </row>
    <row r="29" spans="1:2" ht="12.75">
      <c r="A29" s="15" t="s">
        <v>84</v>
      </c>
      <c r="B29" s="1"/>
    </row>
    <row r="30" spans="1:2" ht="12.75">
      <c r="A30" s="15" t="s">
        <v>82</v>
      </c>
      <c r="B30" s="13"/>
    </row>
    <row r="31" spans="1:2" ht="12.75">
      <c r="A31" s="9"/>
      <c r="B31" s="9"/>
    </row>
    <row r="32" spans="1:2" ht="12.75">
      <c r="A32" s="20" t="s">
        <v>100</v>
      </c>
      <c r="B32" s="9"/>
    </row>
    <row r="33" spans="1:2" ht="12.75">
      <c r="A33" s="21" t="s">
        <v>102</v>
      </c>
      <c r="B33" s="21"/>
    </row>
    <row r="34" spans="1:2" ht="12.75">
      <c r="A34" s="15" t="s">
        <v>103</v>
      </c>
      <c r="B34" s="15"/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Integrated System for the Local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bila06</dc:creator>
  <cp:keywords/>
  <dc:description/>
  <cp:lastModifiedBy>jurgen.baeke</cp:lastModifiedBy>
  <cp:lastPrinted>2011-07-12T13:30:42Z</cp:lastPrinted>
  <dcterms:created xsi:type="dcterms:W3CDTF">2010-04-01T09:39:53Z</dcterms:created>
  <dcterms:modified xsi:type="dcterms:W3CDTF">2012-10-17T14:05:24Z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